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K12" i="1" s="1"/>
  <c r="K11" i="1" s="1"/>
  <c r="J14" i="1"/>
  <c r="D15" i="1"/>
  <c r="E15" i="1"/>
  <c r="F15" i="1"/>
  <c r="G15" i="1"/>
  <c r="H15" i="1"/>
  <c r="I15" i="1"/>
  <c r="J15" i="1"/>
  <c r="K15" i="1"/>
  <c r="J16" i="1"/>
  <c r="D18" i="1"/>
  <c r="D17" i="1" s="1"/>
  <c r="E18" i="1"/>
  <c r="E17" i="1" s="1"/>
  <c r="F18" i="1"/>
  <c r="F17" i="1" s="1"/>
  <c r="G18" i="1"/>
  <c r="G17" i="1" s="1"/>
  <c r="H18" i="1"/>
  <c r="J18" i="1" s="1"/>
  <c r="I18" i="1"/>
  <c r="I17" i="1" s="1"/>
  <c r="K18" i="1"/>
  <c r="K17" i="1" s="1"/>
  <c r="J19" i="1"/>
  <c r="D22" i="1"/>
  <c r="D21" i="1" s="1"/>
  <c r="E22" i="1"/>
  <c r="E21" i="1" s="1"/>
  <c r="F22" i="1"/>
  <c r="F21" i="1" s="1"/>
  <c r="F20" i="1" s="1"/>
  <c r="G22" i="1"/>
  <c r="G21" i="1" s="1"/>
  <c r="G20" i="1" s="1"/>
  <c r="H22" i="1"/>
  <c r="J22" i="1" s="1"/>
  <c r="I22" i="1"/>
  <c r="I21" i="1" s="1"/>
  <c r="K22" i="1"/>
  <c r="K21" i="1" s="1"/>
  <c r="K20" i="1" s="1"/>
  <c r="J23" i="1"/>
  <c r="J24" i="1"/>
  <c r="D25" i="1"/>
  <c r="E25" i="1"/>
  <c r="F25" i="1"/>
  <c r="G25" i="1"/>
  <c r="H25" i="1"/>
  <c r="I25" i="1"/>
  <c r="J25" i="1" s="1"/>
  <c r="K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J29" i="1"/>
  <c r="K29" i="1"/>
  <c r="K28" i="1" s="1"/>
  <c r="J30" i="1"/>
  <c r="J31" i="1"/>
  <c r="J32" i="1"/>
  <c r="J33" i="1"/>
  <c r="D35" i="1"/>
  <c r="D34" i="1" s="1"/>
  <c r="E35" i="1"/>
  <c r="E34" i="1" s="1"/>
  <c r="F35" i="1"/>
  <c r="F34" i="1" s="1"/>
  <c r="G35" i="1"/>
  <c r="G34" i="1" s="1"/>
  <c r="H35" i="1"/>
  <c r="J35" i="1" s="1"/>
  <c r="I35" i="1"/>
  <c r="I34" i="1" s="1"/>
  <c r="K35" i="1"/>
  <c r="K34" i="1" s="1"/>
  <c r="J36" i="1"/>
  <c r="D37" i="1"/>
  <c r="E37" i="1"/>
  <c r="F37" i="1"/>
  <c r="G37" i="1"/>
  <c r="H37" i="1"/>
  <c r="I37" i="1"/>
  <c r="J37" i="1"/>
  <c r="K37" i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J43" i="1"/>
  <c r="J44" i="1"/>
  <c r="D45" i="1"/>
  <c r="E45" i="1"/>
  <c r="F45" i="1"/>
  <c r="G45" i="1"/>
  <c r="H45" i="1"/>
  <c r="I45" i="1"/>
  <c r="J45" i="1"/>
  <c r="K45" i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I47" i="1" s="1"/>
  <c r="J49" i="1"/>
  <c r="K49" i="1"/>
  <c r="K48" i="1" s="1"/>
  <c r="K47" i="1" s="1"/>
  <c r="J50" i="1"/>
  <c r="D51" i="1"/>
  <c r="E51" i="1"/>
  <c r="F51" i="1"/>
  <c r="G51" i="1"/>
  <c r="H51" i="1"/>
  <c r="J51" i="1" s="1"/>
  <c r="I51" i="1"/>
  <c r="K51" i="1"/>
  <c r="J52" i="1"/>
  <c r="D54" i="1"/>
  <c r="E54" i="1"/>
  <c r="F54" i="1"/>
  <c r="G54" i="1"/>
  <c r="H54" i="1"/>
  <c r="J54" i="1" s="1"/>
  <c r="I54" i="1"/>
  <c r="K54" i="1"/>
  <c r="J55" i="1"/>
  <c r="D56" i="1"/>
  <c r="E56" i="1"/>
  <c r="F56" i="1"/>
  <c r="G56" i="1"/>
  <c r="H56" i="1"/>
  <c r="I56" i="1"/>
  <c r="J56" i="1" s="1"/>
  <c r="K56" i="1"/>
  <c r="J57" i="1"/>
  <c r="H47" i="1" l="1"/>
  <c r="J47" i="1" s="1"/>
  <c r="J48" i="1"/>
  <c r="J28" i="1"/>
  <c r="I20" i="1"/>
  <c r="K10" i="1"/>
  <c r="K53" i="1" s="1"/>
  <c r="H39" i="1"/>
  <c r="J39" i="1" s="1"/>
  <c r="J40" i="1"/>
  <c r="H11" i="1"/>
  <c r="J12" i="1"/>
  <c r="E20" i="1"/>
  <c r="G10" i="1"/>
  <c r="G53" i="1" s="1"/>
  <c r="E10" i="1"/>
  <c r="E53" i="1" s="1"/>
  <c r="I10" i="1"/>
  <c r="I53" i="1" s="1"/>
  <c r="D20" i="1"/>
  <c r="D10" i="1" s="1"/>
  <c r="D53" i="1" s="1"/>
  <c r="F10" i="1"/>
  <c r="F53" i="1" s="1"/>
  <c r="H17" i="1"/>
  <c r="J17" i="1" s="1"/>
  <c r="J41" i="1"/>
  <c r="H34" i="1"/>
  <c r="J34" i="1" s="1"/>
  <c r="H21" i="1"/>
  <c r="H10" i="1" l="1"/>
  <c r="J11" i="1"/>
  <c r="J21" i="1"/>
  <c r="H20" i="1"/>
  <c r="J20" i="1" s="1"/>
  <c r="H53" i="1" l="1"/>
  <c r="J53" i="1" s="1"/>
  <c r="J10" i="1"/>
</calcChain>
</file>

<file path=xl/sharedStrings.xml><?xml version="1.0" encoding="utf-8"?>
<sst xmlns="http://schemas.openxmlformats.org/spreadsheetml/2006/main" count="182" uniqueCount="169">
  <si>
    <t>JUDETUL  VASLUI</t>
  </si>
  <si>
    <t>COMUNA ZAPODENI</t>
  </si>
  <si>
    <t xml:space="preserve"> Anexa 13</t>
  </si>
  <si>
    <t>Cont de executie - Cheltuieli - Bugetul local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</si>
  <si>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</si>
  <si>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</si>
  <si>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</si>
  <si>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</si>
  <si>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</si>
  <si>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</si>
  <si>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</si>
  <si>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</si>
  <si>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</si>
  <si>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</si>
  <si>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</si>
  <si>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</si>
  <si>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</si>
  <si>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</si>
  <si>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</si>
  <si>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</si>
  <si>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</si>
  <si>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</si>
  <si>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</si>
  <si>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</si>
  <si>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</si>
  <si>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</si>
  <si>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</si>
  <si>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</si>
  <si>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</si>
  <si>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</si>
  <si>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</si>
  <si>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</si>
  <si>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</si>
  <si>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</si>
  <si>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</si>
  <si>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</si>
  <si>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</si>
  <si>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</si>
  <si>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</si>
  <si>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</si>
  <si>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</si>
  <si>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</si>
  <si>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</si>
  <si>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</si>
  <si>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</si>
  <si>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</si>
  <si>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</si>
  <si>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</si>
  <si>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</si>
  <si>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</si>
  <si>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</si>
  <si>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</si>
  <si>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</si>
  <si>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</si>
  <si>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</si>
  <si>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</si>
  <si>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</si>
  <si>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</si>
  <si>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</si>
  <si>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</si>
  <si>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</si>
  <si>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</si>
  <si>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</si>
  <si>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</si>
  <si>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</si>
  <si>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</si>
  <si>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</si>
  <si>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</si>
  <si>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</si>
  <si>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</si>
  <si>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</si>
  <si>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</si>
  <si>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</si>
  <si>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</si>
  <si>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</si>
  <si>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</si>
  <si>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</si>
  <si>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</si>
  <si>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</si>
  <si>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</si>
  <si>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</si>
  <si>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</si>
  <si>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</si>
  <si>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</si>
  <si>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</si>
  <si>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66</t>
  </si>
  <si>
    <t>Servicii religioase</t>
  </si>
  <si>
    <t>67.02.06</t>
  </si>
  <si>
    <t>67</t>
  </si>
  <si>
    <t>Alte servicii in domeniile culturii, recreerii si religiei</t>
  </si>
  <si>
    <t>67.02.50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</si>
  <si>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</si>
  <si>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</si>
  <si>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</si>
  <si>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</si>
  <si>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</si>
  <si>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</si>
  <si>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</si>
  <si>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</si>
  <si>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</si>
  <si>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</si>
  <si>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</si>
  <si>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</si>
  <si>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</si>
  <si>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</si>
  <si>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</si>
  <si>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</si>
  <si>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</si>
  <si>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</si>
  <si>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</si>
  <si>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</si>
  <si>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</si>
  <si>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</si>
  <si>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</si>
  <si>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</si>
  <si>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</si>
  <si>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</si>
  <si>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</si>
  <si>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</si>
  <si>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</si>
  <si>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</si>
  <si>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91</t>
  </si>
  <si>
    <t xml:space="preserve">Alte servicii in domeniile locuintelor, serviciilor si dezvoltarii comunale </t>
  </si>
  <si>
    <t>70.02.50</t>
  </si>
  <si>
    <t>92</t>
  </si>
  <si>
    <t>Protectia mediului   (cod 74.02.03+74.02.05+74.02.06+74.02.50)</t>
  </si>
  <si>
    <t>74.02</t>
  </si>
  <si>
    <t>98</t>
  </si>
  <si>
    <t>Alte servicii în domeniul protectiei mediului</t>
  </si>
  <si>
    <t>74.02.50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</si>
  <si>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</si>
  <si>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</si>
  <si>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</si>
  <si>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</si>
  <si>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</si>
  <si>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</si>
  <si>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</si>
  <si>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</si>
  <si>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</si>
  <si>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</si>
  <si>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</si>
  <si>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</si>
  <si>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126</t>
  </si>
  <si>
    <t>Alte actiuni economice (cod 87.02.01+87.02.03 la 87.02.05+87.02.50)</t>
  </si>
  <si>
    <t>87.02</t>
  </si>
  <si>
    <t>131</t>
  </si>
  <si>
    <t>Alte actiuni economice</t>
  </si>
  <si>
    <t>87.02.50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</si>
  <si>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</si>
  <si>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</si>
  <si>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</si>
  <si>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</si>
  <si>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</si>
  <si>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</si>
  <si>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</si>
  <si>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</si>
  <si>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</si>
  <si>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</si>
  <si>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137</t>
  </si>
  <si>
    <t>DEFICIT          99.02.96 + 99.02.97</t>
  </si>
  <si>
    <t>99.02</t>
  </si>
  <si>
    <t>139</t>
  </si>
  <si>
    <t xml:space="preserve">    Deficitul secţiunii de dezvoltare</t>
  </si>
  <si>
    <t>99.02.97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</si>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</sst>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D11+D17+D20+D39+D47</f>
        <v>4843254</v>
      </c>
      <c r="E10" s="11">
        <f>E11+E17+E20+E39+E47</f>
        <v>3977960</v>
      </c>
      <c r="F10" s="11">
        <f>F11+F17+F20+F39+F47</f>
        <v>4843254</v>
      </c>
      <c r="G10" s="11">
        <f>G11+G17+G20+G39+G47</f>
        <v>4843254</v>
      </c>
      <c r="H10" s="11">
        <f>H11+H17+H20+H39+H47</f>
        <v>4670875</v>
      </c>
      <c r="I10" s="11">
        <f>I11+I17+I20+I39+I47</f>
        <v>4091962</v>
      </c>
      <c r="J10" s="11">
        <f>H10-I10</f>
        <v>578913</v>
      </c>
      <c r="K10" s="11">
        <f>K11+K17+K20+K39+K47</f>
        <v>4239708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</f>
        <v>1300212</v>
      </c>
      <c r="E11" s="11">
        <f>E12+E15</f>
        <v>1127830</v>
      </c>
      <c r="F11" s="11">
        <f>F12+F15</f>
        <v>1300212</v>
      </c>
      <c r="G11" s="11">
        <f>G12+G15</f>
        <v>1300212</v>
      </c>
      <c r="H11" s="11">
        <f>H12+H15</f>
        <v>1243043</v>
      </c>
      <c r="I11" s="11">
        <f>I12+I15</f>
        <v>994358</v>
      </c>
      <c r="J11" s="11">
        <f>H11-I11</f>
        <v>248685</v>
      </c>
      <c r="K11" s="11">
        <f>K12+K15</f>
        <v>884013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1253212</v>
      </c>
      <c r="E12" s="11">
        <f>E13</f>
        <v>1080830</v>
      </c>
      <c r="F12" s="11">
        <f>F13</f>
        <v>1253212</v>
      </c>
      <c r="G12" s="11">
        <f>G13</f>
        <v>1253212</v>
      </c>
      <c r="H12" s="11">
        <f>H13</f>
        <v>1204840</v>
      </c>
      <c r="I12" s="11">
        <f>I13</f>
        <v>968855</v>
      </c>
      <c r="J12" s="11">
        <f>H12-I12</f>
        <v>235985</v>
      </c>
      <c r="K12" s="11">
        <f>K13</f>
        <v>858510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1253212</v>
      </c>
      <c r="E13" s="11">
        <f>E14</f>
        <v>1080830</v>
      </c>
      <c r="F13" s="11">
        <f>F14</f>
        <v>1253212</v>
      </c>
      <c r="G13" s="11">
        <f>G14</f>
        <v>1253212</v>
      </c>
      <c r="H13" s="11">
        <f>H14</f>
        <v>1204840</v>
      </c>
      <c r="I13" s="11">
        <f>I14</f>
        <v>968855</v>
      </c>
      <c r="J13" s="11">
        <f>H13-I13</f>
        <v>235985</v>
      </c>
      <c r="K13" s="11">
        <f>K14</f>
        <v>858510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1253212</v>
      </c>
      <c r="E14" s="11">
        <v>1080830</v>
      </c>
      <c r="F14" s="11">
        <v>1253212</v>
      </c>
      <c r="G14" s="11">
        <v>1253212</v>
      </c>
      <c r="H14" s="11">
        <v>1204840</v>
      </c>
      <c r="I14" s="11">
        <v>968855</v>
      </c>
      <c r="J14" s="11">
        <f>H14-I14</f>
        <v>235985</v>
      </c>
      <c r="K14" s="11">
        <v>858510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47000</v>
      </c>
      <c r="E15" s="11">
        <f>+E16</f>
        <v>47000</v>
      </c>
      <c r="F15" s="11">
        <f>+F16</f>
        <v>47000</v>
      </c>
      <c r="G15" s="11">
        <f>+G16</f>
        <v>47000</v>
      </c>
      <c r="H15" s="11">
        <f>+H16</f>
        <v>38203</v>
      </c>
      <c r="I15" s="11">
        <f>+I16</f>
        <v>25503</v>
      </c>
      <c r="J15" s="11">
        <f>H15-I15</f>
        <v>12700</v>
      </c>
      <c r="K15" s="11">
        <f>+K16</f>
        <v>25503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47000</v>
      </c>
      <c r="E16" s="11">
        <v>47000</v>
      </c>
      <c r="F16" s="11">
        <v>47000</v>
      </c>
      <c r="G16" s="11">
        <v>47000</v>
      </c>
      <c r="H16" s="11">
        <v>38203</v>
      </c>
      <c r="I16" s="11">
        <v>25503</v>
      </c>
      <c r="J16" s="11">
        <f>H16-I16</f>
        <v>12700</v>
      </c>
      <c r="K16" s="11">
        <v>25503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23928</v>
      </c>
      <c r="E17" s="11">
        <f>+E18</f>
        <v>23928</v>
      </c>
      <c r="F17" s="11">
        <f>+F18</f>
        <v>23928</v>
      </c>
      <c r="G17" s="11">
        <f>+G18</f>
        <v>23928</v>
      </c>
      <c r="H17" s="11">
        <f>+H18</f>
        <v>20736</v>
      </c>
      <c r="I17" s="11">
        <f>+I18</f>
        <v>20736</v>
      </c>
      <c r="J17" s="11">
        <f>H17-I17</f>
        <v>0</v>
      </c>
      <c r="K17" s="11">
        <f>+K18</f>
        <v>21141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23928</v>
      </c>
      <c r="E18" s="11">
        <f>+E19</f>
        <v>23928</v>
      </c>
      <c r="F18" s="11">
        <f>+F19</f>
        <v>23928</v>
      </c>
      <c r="G18" s="11">
        <f>+G19</f>
        <v>23928</v>
      </c>
      <c r="H18" s="11">
        <f>+H19</f>
        <v>20736</v>
      </c>
      <c r="I18" s="11">
        <f>+I19</f>
        <v>20736</v>
      </c>
      <c r="J18" s="11">
        <f>H18-I18</f>
        <v>0</v>
      </c>
      <c r="K18" s="11">
        <f>+K19</f>
        <v>21141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23928</v>
      </c>
      <c r="E19" s="11">
        <v>23928</v>
      </c>
      <c r="F19" s="11">
        <v>23928</v>
      </c>
      <c r="G19" s="11">
        <v>23928</v>
      </c>
      <c r="H19" s="11">
        <v>20736</v>
      </c>
      <c r="I19" s="11">
        <v>20736</v>
      </c>
      <c r="J19" s="11">
        <f>H19-I19</f>
        <v>0</v>
      </c>
      <c r="K19" s="11">
        <v>21141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D21+D28+D34</f>
        <v>2594188</v>
      </c>
      <c r="E20" s="11">
        <f>E21+E28+E34</f>
        <v>1955900</v>
      </c>
      <c r="F20" s="11">
        <f>F21+F28+F34</f>
        <v>2594188</v>
      </c>
      <c r="G20" s="11">
        <f>G21+G28+G34</f>
        <v>2594188</v>
      </c>
      <c r="H20" s="11">
        <f>H21+H28+H34</f>
        <v>2497760</v>
      </c>
      <c r="I20" s="11">
        <f>I21+I28+I34</f>
        <v>2356162</v>
      </c>
      <c r="J20" s="11">
        <f>H20-I20</f>
        <v>141598</v>
      </c>
      <c r="K20" s="11">
        <f>K21+K28+K34</f>
        <v>2659467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D22+D25+D27</f>
        <v>1800286</v>
      </c>
      <c r="E21" s="11">
        <f>E22+E25+E27</f>
        <v>1263600</v>
      </c>
      <c r="F21" s="11">
        <f>F22+F25+F27</f>
        <v>1800286</v>
      </c>
      <c r="G21" s="11">
        <f>G22+G25+G27</f>
        <v>1800286</v>
      </c>
      <c r="H21" s="11">
        <f>H22+H25+H27</f>
        <v>1721021</v>
      </c>
      <c r="I21" s="11">
        <f>I22+I25+I27</f>
        <v>1632379</v>
      </c>
      <c r="J21" s="11">
        <f>H21-I21</f>
        <v>88642</v>
      </c>
      <c r="K21" s="11">
        <f>K22+K25+K27</f>
        <v>1930227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D23+D24</f>
        <v>848695</v>
      </c>
      <c r="E22" s="11">
        <f>E23+E24</f>
        <v>568100</v>
      </c>
      <c r="F22" s="11">
        <f>F23+F24</f>
        <v>848695</v>
      </c>
      <c r="G22" s="11">
        <f>G23+G24</f>
        <v>848695</v>
      </c>
      <c r="H22" s="11">
        <f>H23+H24</f>
        <v>789843</v>
      </c>
      <c r="I22" s="11">
        <f>I23+I24</f>
        <v>770551</v>
      </c>
      <c r="J22" s="11">
        <f>H22-I22</f>
        <v>19292</v>
      </c>
      <c r="K22" s="11">
        <f>K23+K24</f>
        <v>328404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304557</v>
      </c>
      <c r="E23" s="11">
        <v>167700</v>
      </c>
      <c r="F23" s="11">
        <v>304557</v>
      </c>
      <c r="G23" s="11">
        <v>304557</v>
      </c>
      <c r="H23" s="11">
        <v>269799</v>
      </c>
      <c r="I23" s="11">
        <v>254512</v>
      </c>
      <c r="J23" s="11">
        <f>H23-I23</f>
        <v>15287</v>
      </c>
      <c r="K23" s="11">
        <v>121097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544138</v>
      </c>
      <c r="E24" s="11">
        <v>400400</v>
      </c>
      <c r="F24" s="11">
        <v>544138</v>
      </c>
      <c r="G24" s="11">
        <v>544138</v>
      </c>
      <c r="H24" s="11">
        <v>520044</v>
      </c>
      <c r="I24" s="11">
        <v>516039</v>
      </c>
      <c r="J24" s="11">
        <f>H24-I24</f>
        <v>4005</v>
      </c>
      <c r="K24" s="11">
        <v>207307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</f>
        <v>924591</v>
      </c>
      <c r="E25" s="11">
        <f>E26</f>
        <v>695500</v>
      </c>
      <c r="F25" s="11">
        <f>F26</f>
        <v>924591</v>
      </c>
      <c r="G25" s="11">
        <f>G26</f>
        <v>924591</v>
      </c>
      <c r="H25" s="11">
        <f>H26</f>
        <v>904178</v>
      </c>
      <c r="I25" s="11">
        <f>I26</f>
        <v>841728</v>
      </c>
      <c r="J25" s="11">
        <f>H25-I25</f>
        <v>62450</v>
      </c>
      <c r="K25" s="11">
        <f>K26</f>
        <v>1581723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924591</v>
      </c>
      <c r="E26" s="11">
        <v>695500</v>
      </c>
      <c r="F26" s="11">
        <v>924591</v>
      </c>
      <c r="G26" s="11">
        <v>924591</v>
      </c>
      <c r="H26" s="11">
        <v>904178</v>
      </c>
      <c r="I26" s="11">
        <v>841728</v>
      </c>
      <c r="J26" s="11">
        <f>H26-I26</f>
        <v>62450</v>
      </c>
      <c r="K26" s="11">
        <v>1581723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27000</v>
      </c>
      <c r="E27" s="11">
        <v>0</v>
      </c>
      <c r="F27" s="11">
        <v>27000</v>
      </c>
      <c r="G27" s="11">
        <v>27000</v>
      </c>
      <c r="H27" s="11">
        <v>27000</v>
      </c>
      <c r="I27" s="11">
        <v>20100</v>
      </c>
      <c r="J27" s="11">
        <f>H27-I27</f>
        <v>6900</v>
      </c>
      <c r="K27" s="11">
        <v>20100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D29+D32+D33</f>
        <v>140300</v>
      </c>
      <c r="E28" s="11">
        <f>E29+E32+E33</f>
        <v>140300</v>
      </c>
      <c r="F28" s="11">
        <f>F29+F32+F33</f>
        <v>140300</v>
      </c>
      <c r="G28" s="11">
        <f>G29+G32+G33</f>
        <v>140300</v>
      </c>
      <c r="H28" s="11">
        <f>H29+H32+H33</f>
        <v>123137</v>
      </c>
      <c r="I28" s="11">
        <f>I29+I32+I33</f>
        <v>87162</v>
      </c>
      <c r="J28" s="11">
        <f>H28-I28</f>
        <v>35975</v>
      </c>
      <c r="K28" s="11">
        <f>K29+K32+K33</f>
        <v>92619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D30+D31</f>
        <v>76800</v>
      </c>
      <c r="E29" s="11">
        <f>E30+E31</f>
        <v>90300</v>
      </c>
      <c r="F29" s="11">
        <f>F30+F31</f>
        <v>76800</v>
      </c>
      <c r="G29" s="11">
        <f>G30+G31</f>
        <v>76800</v>
      </c>
      <c r="H29" s="11">
        <f>H30+H31</f>
        <v>59637</v>
      </c>
      <c r="I29" s="11">
        <f>I30+I31</f>
        <v>37900</v>
      </c>
      <c r="J29" s="11">
        <f>H29-I29</f>
        <v>21737</v>
      </c>
      <c r="K29" s="11">
        <f>K30+K31</f>
        <v>40904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v>596</v>
      </c>
      <c r="E30" s="11">
        <v>40096</v>
      </c>
      <c r="F30" s="11">
        <v>596</v>
      </c>
      <c r="G30" s="11">
        <v>596</v>
      </c>
      <c r="H30" s="11">
        <v>596</v>
      </c>
      <c r="I30" s="11">
        <v>383</v>
      </c>
      <c r="J30" s="11">
        <f>H30-I30</f>
        <v>213</v>
      </c>
      <c r="K30" s="11">
        <v>383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76204</v>
      </c>
      <c r="E31" s="11">
        <v>50204</v>
      </c>
      <c r="F31" s="11">
        <v>76204</v>
      </c>
      <c r="G31" s="11">
        <v>76204</v>
      </c>
      <c r="H31" s="11">
        <v>59041</v>
      </c>
      <c r="I31" s="11">
        <v>37517</v>
      </c>
      <c r="J31" s="11">
        <f>H31-I31</f>
        <v>21524</v>
      </c>
      <c r="K31" s="11">
        <v>40521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10000</v>
      </c>
      <c r="E32" s="11">
        <v>0</v>
      </c>
      <c r="F32" s="11">
        <v>10000</v>
      </c>
      <c r="G32" s="11">
        <v>10000</v>
      </c>
      <c r="H32" s="11">
        <v>10000</v>
      </c>
      <c r="I32" s="11">
        <v>10000</v>
      </c>
      <c r="J32" s="11">
        <f>H32-I32</f>
        <v>0</v>
      </c>
      <c r="K32" s="11">
        <v>12453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v>53500</v>
      </c>
      <c r="E33" s="11">
        <v>50000</v>
      </c>
      <c r="F33" s="11">
        <v>53500</v>
      </c>
      <c r="G33" s="11">
        <v>53500</v>
      </c>
      <c r="H33" s="11">
        <v>53500</v>
      </c>
      <c r="I33" s="11">
        <v>39262</v>
      </c>
      <c r="J33" s="11">
        <f>H33-I33</f>
        <v>14238</v>
      </c>
      <c r="K33" s="11">
        <v>39262</v>
      </c>
    </row>
    <row r="34" spans="1:11" s="6" customFormat="1" ht="33" x14ac:dyDescent="0.25">
      <c r="A34" s="10" t="s">
        <v>91</v>
      </c>
      <c r="B34" s="10" t="s">
        <v>92</v>
      </c>
      <c r="C34" s="10" t="s">
        <v>93</v>
      </c>
      <c r="D34" s="11">
        <f>+D35+D37</f>
        <v>653602</v>
      </c>
      <c r="E34" s="11">
        <f>+E35+E37</f>
        <v>552000</v>
      </c>
      <c r="F34" s="11">
        <f>+F35+F37</f>
        <v>653602</v>
      </c>
      <c r="G34" s="11">
        <f>+G35+G37</f>
        <v>653602</v>
      </c>
      <c r="H34" s="11">
        <f>+H35+H37</f>
        <v>653602</v>
      </c>
      <c r="I34" s="11">
        <f>+I35+I37</f>
        <v>636621</v>
      </c>
      <c r="J34" s="11">
        <f>H34-I34</f>
        <v>16981</v>
      </c>
      <c r="K34" s="11">
        <f>+K35+K37</f>
        <v>636621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f>D36</f>
        <v>547102</v>
      </c>
      <c r="E35" s="11">
        <f>E36</f>
        <v>0</v>
      </c>
      <c r="F35" s="11">
        <f>F36</f>
        <v>547102</v>
      </c>
      <c r="G35" s="11">
        <f>G36</f>
        <v>547102</v>
      </c>
      <c r="H35" s="11">
        <f>H36</f>
        <v>547102</v>
      </c>
      <c r="I35" s="11">
        <f>I36</f>
        <v>530121</v>
      </c>
      <c r="J35" s="11">
        <f>H35-I35</f>
        <v>16981</v>
      </c>
      <c r="K35" s="11">
        <f>K36</f>
        <v>530121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547102</v>
      </c>
      <c r="E36" s="11">
        <v>0</v>
      </c>
      <c r="F36" s="11">
        <v>547102</v>
      </c>
      <c r="G36" s="11">
        <v>547102</v>
      </c>
      <c r="H36" s="11">
        <v>547102</v>
      </c>
      <c r="I36" s="11">
        <v>530121</v>
      </c>
      <c r="J36" s="11">
        <f>H36-I36</f>
        <v>16981</v>
      </c>
      <c r="K36" s="11">
        <v>530121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106500</v>
      </c>
      <c r="E37" s="11">
        <f>E38</f>
        <v>552000</v>
      </c>
      <c r="F37" s="11">
        <f>F38</f>
        <v>106500</v>
      </c>
      <c r="G37" s="11">
        <f>G38</f>
        <v>106500</v>
      </c>
      <c r="H37" s="11">
        <f>H38</f>
        <v>106500</v>
      </c>
      <c r="I37" s="11">
        <f>I38</f>
        <v>106500</v>
      </c>
      <c r="J37" s="11">
        <f>H37-I37</f>
        <v>0</v>
      </c>
      <c r="K37" s="11">
        <f>K38</f>
        <v>106500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106500</v>
      </c>
      <c r="E38" s="11">
        <v>552000</v>
      </c>
      <c r="F38" s="11">
        <v>106500</v>
      </c>
      <c r="G38" s="11">
        <v>106500</v>
      </c>
      <c r="H38" s="11">
        <v>106500</v>
      </c>
      <c r="I38" s="11">
        <v>106500</v>
      </c>
      <c r="J38" s="11">
        <f>H38-I38</f>
        <v>0</v>
      </c>
      <c r="K38" s="11">
        <v>106500</v>
      </c>
    </row>
    <row r="39" spans="1:11" s="6" customFormat="1" ht="33" x14ac:dyDescent="0.25">
      <c r="A39" s="10" t="s">
        <v>106</v>
      </c>
      <c r="B39" s="10" t="s">
        <v>107</v>
      </c>
      <c r="C39" s="10" t="s">
        <v>108</v>
      </c>
      <c r="D39" s="11">
        <f>D40+D45</f>
        <v>431344</v>
      </c>
      <c r="E39" s="11">
        <f>E40+E45</f>
        <v>391720</v>
      </c>
      <c r="F39" s="11">
        <f>F40+F45</f>
        <v>431344</v>
      </c>
      <c r="G39" s="11">
        <f>G40+G45</f>
        <v>431344</v>
      </c>
      <c r="H39" s="11">
        <f>H40+H45</f>
        <v>415754</v>
      </c>
      <c r="I39" s="11">
        <f>I40+I45</f>
        <v>376066</v>
      </c>
      <c r="J39" s="11">
        <f>H39-I39</f>
        <v>39688</v>
      </c>
      <c r="K39" s="11">
        <f>K40+K45</f>
        <v>453387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+D41+D43+D44</f>
        <v>413344</v>
      </c>
      <c r="E40" s="11">
        <f>+E41+E43+E44</f>
        <v>378720</v>
      </c>
      <c r="F40" s="11">
        <f>+F41+F43+F44</f>
        <v>413344</v>
      </c>
      <c r="G40" s="11">
        <f>+G41+G43+G44</f>
        <v>413344</v>
      </c>
      <c r="H40" s="11">
        <f>+H41+H43+H44</f>
        <v>397754</v>
      </c>
      <c r="I40" s="11">
        <f>+I41+I43+I44</f>
        <v>364566</v>
      </c>
      <c r="J40" s="11">
        <f>H40-I40</f>
        <v>33188</v>
      </c>
      <c r="K40" s="11">
        <f>+K41+K43+K44</f>
        <v>449387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D42</f>
        <v>100000</v>
      </c>
      <c r="E41" s="11">
        <f>E42</f>
        <v>100000</v>
      </c>
      <c r="F41" s="11">
        <f>F42</f>
        <v>100000</v>
      </c>
      <c r="G41" s="11">
        <f>G42</f>
        <v>100000</v>
      </c>
      <c r="H41" s="11">
        <f>H42</f>
        <v>100000</v>
      </c>
      <c r="I41" s="11">
        <f>I42</f>
        <v>76759</v>
      </c>
      <c r="J41" s="11">
        <f>H41-I41</f>
        <v>23241</v>
      </c>
      <c r="K41" s="11">
        <f>K42</f>
        <v>67547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100000</v>
      </c>
      <c r="E42" s="11">
        <v>100000</v>
      </c>
      <c r="F42" s="11">
        <v>100000</v>
      </c>
      <c r="G42" s="11">
        <v>100000</v>
      </c>
      <c r="H42" s="11">
        <v>100000</v>
      </c>
      <c r="I42" s="11">
        <v>76759</v>
      </c>
      <c r="J42" s="11">
        <f>H42-I42</f>
        <v>23241</v>
      </c>
      <c r="K42" s="11">
        <v>67547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232624</v>
      </c>
      <c r="E43" s="11">
        <v>198000</v>
      </c>
      <c r="F43" s="11">
        <v>232624</v>
      </c>
      <c r="G43" s="11">
        <v>232624</v>
      </c>
      <c r="H43" s="11">
        <v>232624</v>
      </c>
      <c r="I43" s="11">
        <v>222677</v>
      </c>
      <c r="J43" s="11">
        <f>H43-I43</f>
        <v>9947</v>
      </c>
      <c r="K43" s="11">
        <v>321008</v>
      </c>
    </row>
    <row r="44" spans="1:11" s="6" customFormat="1" ht="22.5" x14ac:dyDescent="0.25">
      <c r="A44" s="10" t="s">
        <v>121</v>
      </c>
      <c r="B44" s="10" t="s">
        <v>122</v>
      </c>
      <c r="C44" s="10" t="s">
        <v>123</v>
      </c>
      <c r="D44" s="11">
        <v>80720</v>
      </c>
      <c r="E44" s="11">
        <v>80720</v>
      </c>
      <c r="F44" s="11">
        <v>80720</v>
      </c>
      <c r="G44" s="11">
        <v>80720</v>
      </c>
      <c r="H44" s="11">
        <v>65130</v>
      </c>
      <c r="I44" s="11">
        <v>65130</v>
      </c>
      <c r="J44" s="11">
        <f>H44-I44</f>
        <v>0</v>
      </c>
      <c r="K44" s="11">
        <v>60832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+D46</f>
        <v>18000</v>
      </c>
      <c r="E45" s="11">
        <f>+E46</f>
        <v>13000</v>
      </c>
      <c r="F45" s="11">
        <f>+F46</f>
        <v>18000</v>
      </c>
      <c r="G45" s="11">
        <f>+G46</f>
        <v>18000</v>
      </c>
      <c r="H45" s="11">
        <f>+H46</f>
        <v>18000</v>
      </c>
      <c r="I45" s="11">
        <f>+I46</f>
        <v>11500</v>
      </c>
      <c r="J45" s="11">
        <f>H45-I45</f>
        <v>6500</v>
      </c>
      <c r="K45" s="11">
        <f>+K46</f>
        <v>4000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18000</v>
      </c>
      <c r="E46" s="11">
        <v>13000</v>
      </c>
      <c r="F46" s="11">
        <v>18000</v>
      </c>
      <c r="G46" s="11">
        <v>18000</v>
      </c>
      <c r="H46" s="11">
        <v>18000</v>
      </c>
      <c r="I46" s="11">
        <v>11500</v>
      </c>
      <c r="J46" s="11">
        <f>H46-I46</f>
        <v>6500</v>
      </c>
      <c r="K46" s="11">
        <v>4000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+D48+D51</f>
        <v>493582</v>
      </c>
      <c r="E47" s="11">
        <f>+E48+E51</f>
        <v>478582</v>
      </c>
      <c r="F47" s="11">
        <f>+F48+F51</f>
        <v>493582</v>
      </c>
      <c r="G47" s="11">
        <f>+G48+G51</f>
        <v>493582</v>
      </c>
      <c r="H47" s="11">
        <f>+H48+H51</f>
        <v>493582</v>
      </c>
      <c r="I47" s="11">
        <f>+I48+I51</f>
        <v>344640</v>
      </c>
      <c r="J47" s="11">
        <f>H47-I47</f>
        <v>148942</v>
      </c>
      <c r="K47" s="11">
        <f>+K48+K51</f>
        <v>221700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f>D49</f>
        <v>461582</v>
      </c>
      <c r="E48" s="11">
        <f>E49</f>
        <v>461582</v>
      </c>
      <c r="F48" s="11">
        <f>F49</f>
        <v>461582</v>
      </c>
      <c r="G48" s="11">
        <f>G49</f>
        <v>461582</v>
      </c>
      <c r="H48" s="11">
        <f>H49</f>
        <v>461582</v>
      </c>
      <c r="I48" s="11">
        <f>I49</f>
        <v>326613</v>
      </c>
      <c r="J48" s="11">
        <f>H48-I48</f>
        <v>134969</v>
      </c>
      <c r="K48" s="11">
        <f>K49</f>
        <v>200672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f>D50</f>
        <v>461582</v>
      </c>
      <c r="E49" s="11">
        <f>E50</f>
        <v>461582</v>
      </c>
      <c r="F49" s="11">
        <f>F50</f>
        <v>461582</v>
      </c>
      <c r="G49" s="11">
        <f>G50</f>
        <v>461582</v>
      </c>
      <c r="H49" s="11">
        <f>H50</f>
        <v>461582</v>
      </c>
      <c r="I49" s="11">
        <f>I50</f>
        <v>326613</v>
      </c>
      <c r="J49" s="11">
        <f>H49-I49</f>
        <v>134969</v>
      </c>
      <c r="K49" s="11">
        <f>K50</f>
        <v>200672</v>
      </c>
    </row>
    <row r="50" spans="1:12" s="6" customFormat="1" x14ac:dyDescent="0.25">
      <c r="A50" s="10" t="s">
        <v>139</v>
      </c>
      <c r="B50" s="10" t="s">
        <v>140</v>
      </c>
      <c r="C50" s="10" t="s">
        <v>141</v>
      </c>
      <c r="D50" s="11">
        <v>461582</v>
      </c>
      <c r="E50" s="11">
        <v>461582</v>
      </c>
      <c r="F50" s="11">
        <v>461582</v>
      </c>
      <c r="G50" s="11">
        <v>461582</v>
      </c>
      <c r="H50" s="11">
        <v>461582</v>
      </c>
      <c r="I50" s="11">
        <v>326613</v>
      </c>
      <c r="J50" s="11">
        <f>H50-I50</f>
        <v>134969</v>
      </c>
      <c r="K50" s="11">
        <v>200672</v>
      </c>
    </row>
    <row r="51" spans="1:12" s="6" customFormat="1" ht="22.5" x14ac:dyDescent="0.25">
      <c r="A51" s="10" t="s">
        <v>142</v>
      </c>
      <c r="B51" s="10" t="s">
        <v>143</v>
      </c>
      <c r="C51" s="10" t="s">
        <v>144</v>
      </c>
      <c r="D51" s="11">
        <f>+D52</f>
        <v>32000</v>
      </c>
      <c r="E51" s="11">
        <f>+E52</f>
        <v>17000</v>
      </c>
      <c r="F51" s="11">
        <f>+F52</f>
        <v>32000</v>
      </c>
      <c r="G51" s="11">
        <f>+G52</f>
        <v>32000</v>
      </c>
      <c r="H51" s="11">
        <f>+H52</f>
        <v>32000</v>
      </c>
      <c r="I51" s="11">
        <f>+I52</f>
        <v>18027</v>
      </c>
      <c r="J51" s="11">
        <f>H51-I51</f>
        <v>13973</v>
      </c>
      <c r="K51" s="11">
        <f>+K52</f>
        <v>21028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32000</v>
      </c>
      <c r="E52" s="11">
        <v>17000</v>
      </c>
      <c r="F52" s="11">
        <v>32000</v>
      </c>
      <c r="G52" s="11">
        <v>32000</v>
      </c>
      <c r="H52" s="11">
        <v>32000</v>
      </c>
      <c r="I52" s="11">
        <v>18027</v>
      </c>
      <c r="J52" s="11">
        <f>H52-I52</f>
        <v>13973</v>
      </c>
      <c r="K52" s="11">
        <v>21028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f>-D10</f>
        <v>-4843254</v>
      </c>
      <c r="E53" s="11">
        <f>-E10</f>
        <v>-3977960</v>
      </c>
      <c r="F53" s="11">
        <f>-F10</f>
        <v>-4843254</v>
      </c>
      <c r="G53" s="11">
        <f>-G10</f>
        <v>-4843254</v>
      </c>
      <c r="H53" s="11">
        <f>-H10</f>
        <v>-4670875</v>
      </c>
      <c r="I53" s="11">
        <f>-I10</f>
        <v>-4091962</v>
      </c>
      <c r="J53" s="11">
        <f>H53-I53</f>
        <v>-578913</v>
      </c>
      <c r="K53" s="11">
        <f>-K10</f>
        <v>-4239708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 t="str">
        <f>D55</f>
        <v>=</v>
      </c>
      <c r="E54" s="11" t="str">
        <f>E55</f>
        <v>=</v>
      </c>
      <c r="F54" s="11" t="str">
        <f>F55</f>
        <v>=</v>
      </c>
      <c r="G54" s="11" t="str">
        <f>G55</f>
        <v>=</v>
      </c>
      <c r="H54" s="11" t="str">
        <f>H55</f>
        <v>=</v>
      </c>
      <c r="I54" s="11" t="str">
        <f>I55</f>
        <v>=</v>
      </c>
      <c r="J54" s="11" t="e">
        <f>H54-I54</f>
        <v>#VALUE!</v>
      </c>
      <c r="K54" s="11" t="str">
        <f>K55</f>
        <v>=</v>
      </c>
    </row>
    <row r="55" spans="1:12" s="6" customFormat="1" x14ac:dyDescent="0.25">
      <c r="A55" s="10" t="s">
        <v>154</v>
      </c>
      <c r="B55" s="10" t="s">
        <v>155</v>
      </c>
      <c r="C55" s="10" t="s">
        <v>156</v>
      </c>
      <c r="D55" s="11" t="s">
        <v>157</v>
      </c>
      <c r="E55" s="11" t="s">
        <v>157</v>
      </c>
      <c r="F55" s="11" t="s">
        <v>157</v>
      </c>
      <c r="G55" s="11" t="s">
        <v>157</v>
      </c>
      <c r="H55" s="11" t="s">
        <v>157</v>
      </c>
      <c r="I55" s="11" t="s">
        <v>157</v>
      </c>
      <c r="J55" s="11" t="e">
        <f>H55-I55</f>
        <v>#VALUE!</v>
      </c>
      <c r="K55" s="11" t="s">
        <v>157</v>
      </c>
    </row>
    <row r="56" spans="1:12" s="6" customFormat="1" x14ac:dyDescent="0.25">
      <c r="A56" s="10" t="s">
        <v>158</v>
      </c>
      <c r="B56" s="10" t="s">
        <v>159</v>
      </c>
      <c r="C56" s="10" t="s">
        <v>160</v>
      </c>
      <c r="D56" s="11" t="str">
        <f>+D57</f>
        <v>=</v>
      </c>
      <c r="E56" s="11" t="str">
        <f>+E57</f>
        <v>=</v>
      </c>
      <c r="F56" s="11" t="str">
        <f>+F57</f>
        <v>=</v>
      </c>
      <c r="G56" s="11" t="str">
        <f>+G57</f>
        <v>=</v>
      </c>
      <c r="H56" s="11" t="str">
        <f>+H57</f>
        <v>=</v>
      </c>
      <c r="I56" s="11" t="str">
        <f>+I57</f>
        <v>=</v>
      </c>
      <c r="J56" s="11" t="e">
        <f>H56-I56</f>
        <v>#VALUE!</v>
      </c>
      <c r="K56" s="11" t="str">
        <f>+K57</f>
        <v>=</v>
      </c>
    </row>
    <row r="57" spans="1:12" s="6" customFormat="1" x14ac:dyDescent="0.25">
      <c r="A57" s="10" t="s">
        <v>161</v>
      </c>
      <c r="B57" s="10" t="s">
        <v>162</v>
      </c>
      <c r="C57" s="10" t="s">
        <v>163</v>
      </c>
      <c r="D57" s="11" t="s">
        <v>157</v>
      </c>
      <c r="E57" s="11" t="s">
        <v>157</v>
      </c>
      <c r="F57" s="11" t="s">
        <v>157</v>
      </c>
      <c r="G57" s="11" t="s">
        <v>157</v>
      </c>
      <c r="H57" s="11" t="s">
        <v>157</v>
      </c>
      <c r="I57" s="11" t="s">
        <v>157</v>
      </c>
      <c r="J57" s="11" t="e">
        <f>H57-I57</f>
        <v>#VALUE!</v>
      </c>
      <c r="K57" s="11" t="s">
        <v>157</v>
      </c>
    </row>
    <row r="58" spans="1:12" s="6" customFormat="1" x14ac:dyDescent="0.25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</row>
    <row r="59" spans="1:12" x14ac:dyDescent="0.25">
      <c r="A59" s="13" t="s">
        <v>164</v>
      </c>
      <c r="B59" s="13"/>
      <c r="C59" s="13"/>
      <c r="D59" s="13"/>
      <c r="E59" s="13" t="s">
        <v>166</v>
      </c>
      <c r="F59" s="13"/>
      <c r="G59" s="13"/>
      <c r="H59" s="13"/>
      <c r="I59" s="13" t="s">
        <v>167</v>
      </c>
      <c r="J59" s="13"/>
      <c r="K59" s="13"/>
      <c r="L59" s="13"/>
    </row>
    <row r="60" spans="1:12" x14ac:dyDescent="0.25">
      <c r="A60" s="3" t="s">
        <v>165</v>
      </c>
      <c r="B60" s="3"/>
      <c r="C60" s="3"/>
      <c r="D60" s="3"/>
      <c r="E60" s="3"/>
      <c r="F60" s="3"/>
      <c r="G60" s="3"/>
      <c r="H60" s="3"/>
      <c r="I60" s="3" t="s">
        <v>168</v>
      </c>
      <c r="J60" s="3"/>
      <c r="K60" s="3"/>
      <c r="L60" s="3"/>
    </row>
    <row r="117" spans="1:20" x14ac:dyDescent="0.25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1">
    <mergeCell ref="A59:D59"/>
    <mergeCell ref="A60:D60"/>
    <mergeCell ref="E59:H59"/>
    <mergeCell ref="E60:H60"/>
    <mergeCell ref="I59:L59"/>
    <mergeCell ref="I60:L6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2017-02-03T13:59:35Z</dcterms:created>
  <dcterms:modified xsi:type="dcterms:W3CDTF">2017-02-03T13:59:38Z</dcterms:modified>
</cp:coreProperties>
</file>