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Zapod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J14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D32" i="1"/>
  <c r="E32" i="1"/>
  <c r="G32" i="1"/>
  <c r="F32" i="1" s="1"/>
  <c r="K32" i="1" s="1"/>
  <c r="H32" i="1"/>
  <c r="I32" i="1"/>
  <c r="J32" i="1"/>
  <c r="J31" i="1" s="1"/>
  <c r="F33" i="1"/>
  <c r="K33" i="1"/>
  <c r="F34" i="1"/>
  <c r="K34" i="1"/>
  <c r="F35" i="1"/>
  <c r="K35" i="1"/>
  <c r="D37" i="1"/>
  <c r="D36" i="1" s="1"/>
  <c r="E37" i="1"/>
  <c r="E36" i="1" s="1"/>
  <c r="G37" i="1"/>
  <c r="F37" i="1" s="1"/>
  <c r="K37" i="1" s="1"/>
  <c r="H37" i="1"/>
  <c r="H36" i="1" s="1"/>
  <c r="I37" i="1"/>
  <c r="I36" i="1" s="1"/>
  <c r="J37" i="1"/>
  <c r="J36" i="1" s="1"/>
  <c r="F38" i="1"/>
  <c r="K38" i="1"/>
  <c r="F39" i="1"/>
  <c r="K39" i="1"/>
  <c r="F40" i="1"/>
  <c r="K40" i="1"/>
  <c r="D42" i="1"/>
  <c r="D41" i="1" s="1"/>
  <c r="E42" i="1"/>
  <c r="E41" i="1" s="1"/>
  <c r="G42" i="1"/>
  <c r="F42" i="1" s="1"/>
  <c r="K42" i="1" s="1"/>
  <c r="H42" i="1"/>
  <c r="H41" i="1" s="1"/>
  <c r="I42" i="1"/>
  <c r="I41" i="1" s="1"/>
  <c r="J42" i="1"/>
  <c r="J41" i="1" s="1"/>
  <c r="F43" i="1"/>
  <c r="K43" i="1"/>
  <c r="D47" i="1"/>
  <c r="D46" i="1" s="1"/>
  <c r="D45" i="1" s="1"/>
  <c r="E47" i="1"/>
  <c r="E46" i="1" s="1"/>
  <c r="E45" i="1" s="1"/>
  <c r="G47" i="1"/>
  <c r="F47" i="1" s="1"/>
  <c r="K47" i="1" s="1"/>
  <c r="H47" i="1"/>
  <c r="H46" i="1" s="1"/>
  <c r="H45" i="1" s="1"/>
  <c r="I47" i="1"/>
  <c r="I46" i="1" s="1"/>
  <c r="I45" i="1" s="1"/>
  <c r="J47" i="1"/>
  <c r="J46" i="1" s="1"/>
  <c r="J45" i="1" s="1"/>
  <c r="F48" i="1"/>
  <c r="K48" i="1"/>
  <c r="D49" i="1"/>
  <c r="E49" i="1"/>
  <c r="G49" i="1"/>
  <c r="F49" i="1" s="1"/>
  <c r="K49" i="1" s="1"/>
  <c r="H49" i="1"/>
  <c r="I49" i="1"/>
  <c r="J49" i="1"/>
  <c r="F50" i="1"/>
  <c r="K50" i="1"/>
  <c r="D52" i="1"/>
  <c r="D51" i="1" s="1"/>
  <c r="E52" i="1"/>
  <c r="G52" i="1"/>
  <c r="F52" i="1" s="1"/>
  <c r="K52" i="1" s="1"/>
  <c r="H52" i="1"/>
  <c r="I52" i="1"/>
  <c r="I51" i="1" s="1"/>
  <c r="J52" i="1"/>
  <c r="F53" i="1"/>
  <c r="K53" i="1"/>
  <c r="D54" i="1"/>
  <c r="E54" i="1"/>
  <c r="G54" i="1"/>
  <c r="F54" i="1" s="1"/>
  <c r="K54" i="1" s="1"/>
  <c r="H54" i="1"/>
  <c r="I54" i="1"/>
  <c r="J54" i="1"/>
  <c r="F55" i="1"/>
  <c r="K55" i="1"/>
  <c r="I56" i="1"/>
  <c r="D57" i="1"/>
  <c r="D56" i="1" s="1"/>
  <c r="E57" i="1"/>
  <c r="E56" i="1" s="1"/>
  <c r="G57" i="1"/>
  <c r="F57" i="1" s="1"/>
  <c r="K57" i="1" s="1"/>
  <c r="H57" i="1"/>
  <c r="H56" i="1" s="1"/>
  <c r="I57" i="1"/>
  <c r="J57" i="1"/>
  <c r="J56" i="1" s="1"/>
  <c r="F58" i="1"/>
  <c r="K58" i="1"/>
  <c r="D59" i="1"/>
  <c r="E59" i="1"/>
  <c r="G59" i="1"/>
  <c r="F59" i="1" s="1"/>
  <c r="K59" i="1" s="1"/>
  <c r="H59" i="1"/>
  <c r="I59" i="1"/>
  <c r="J59" i="1"/>
  <c r="F60" i="1"/>
  <c r="K60" i="1" s="1"/>
  <c r="F61" i="1"/>
  <c r="K61" i="1"/>
  <c r="F62" i="1"/>
  <c r="K62" i="1"/>
  <c r="D64" i="1"/>
  <c r="D63" i="1" s="1"/>
  <c r="E64" i="1"/>
  <c r="E63" i="1" s="1"/>
  <c r="G64" i="1"/>
  <c r="F64" i="1" s="1"/>
  <c r="K64" i="1" s="1"/>
  <c r="H64" i="1"/>
  <c r="H63" i="1" s="1"/>
  <c r="I64" i="1"/>
  <c r="I63" i="1" s="1"/>
  <c r="J64" i="1"/>
  <c r="J63" i="1" s="1"/>
  <c r="F65" i="1"/>
  <c r="K65" i="1"/>
  <c r="D68" i="1"/>
  <c r="D67" i="1" s="1"/>
  <c r="D66" i="1" s="1"/>
  <c r="E68" i="1"/>
  <c r="E67" i="1" s="1"/>
  <c r="E66" i="1" s="1"/>
  <c r="G68" i="1"/>
  <c r="G67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/>
  <c r="D70" i="1"/>
  <c r="E70" i="1"/>
  <c r="G70" i="1"/>
  <c r="F70" i="1" s="1"/>
  <c r="K70" i="1" s="1"/>
  <c r="H70" i="1"/>
  <c r="I70" i="1"/>
  <c r="J70" i="1"/>
  <c r="F71" i="1"/>
  <c r="K71" i="1"/>
  <c r="D44" i="1" l="1"/>
  <c r="D31" i="1"/>
  <c r="G66" i="1"/>
  <c r="F66" i="1" s="1"/>
  <c r="K66" i="1" s="1"/>
  <c r="F67" i="1"/>
  <c r="K67" i="1" s="1"/>
  <c r="I44" i="1"/>
  <c r="I31" i="1"/>
  <c r="I14" i="1" s="1"/>
  <c r="I13" i="1" s="1"/>
  <c r="J51" i="1"/>
  <c r="H51" i="1"/>
  <c r="H44" i="1"/>
  <c r="H31" i="1"/>
  <c r="H14" i="1" s="1"/>
  <c r="H13" i="1" s="1"/>
  <c r="J44" i="1"/>
  <c r="J13" i="1" s="1"/>
  <c r="E14" i="1"/>
  <c r="E51" i="1"/>
  <c r="E44" i="1" s="1"/>
  <c r="E31" i="1"/>
  <c r="D14" i="1"/>
  <c r="D13" i="1" s="1"/>
  <c r="G41" i="1"/>
  <c r="F41" i="1" s="1"/>
  <c r="K41" i="1" s="1"/>
  <c r="G31" i="1"/>
  <c r="F31" i="1" s="1"/>
  <c r="G16" i="1"/>
  <c r="F68" i="1"/>
  <c r="K68" i="1" s="1"/>
  <c r="G63" i="1"/>
  <c r="F63" i="1" s="1"/>
  <c r="K63" i="1" s="1"/>
  <c r="G56" i="1"/>
  <c r="F56" i="1" s="1"/>
  <c r="K56" i="1" s="1"/>
  <c r="G46" i="1"/>
  <c r="G36" i="1"/>
  <c r="F36" i="1" s="1"/>
  <c r="K36" i="1" s="1"/>
  <c r="G23" i="1"/>
  <c r="G51" i="1"/>
  <c r="F51" i="1" s="1"/>
  <c r="K51" i="1" s="1"/>
  <c r="I11" i="1" l="1"/>
  <c r="I12" i="1"/>
  <c r="J11" i="1"/>
  <c r="J12" i="1"/>
  <c r="H11" i="1"/>
  <c r="H12" i="1"/>
  <c r="E13" i="1"/>
  <c r="F16" i="1"/>
  <c r="K16" i="1" s="1"/>
  <c r="G15" i="1"/>
  <c r="K31" i="1"/>
  <c r="F46" i="1"/>
  <c r="K46" i="1" s="1"/>
  <c r="G45" i="1"/>
  <c r="F23" i="1"/>
  <c r="K23" i="1" s="1"/>
  <c r="G22" i="1"/>
  <c r="F22" i="1" s="1"/>
  <c r="K22" i="1" s="1"/>
  <c r="D11" i="1"/>
  <c r="D12" i="1"/>
  <c r="E11" i="1" l="1"/>
  <c r="E12" i="1"/>
  <c r="F45" i="1"/>
  <c r="K45" i="1" s="1"/>
  <c r="G44" i="1"/>
  <c r="F44" i="1" s="1"/>
  <c r="K44" i="1" s="1"/>
  <c r="F15" i="1"/>
  <c r="K15" i="1" s="1"/>
  <c r="G14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<sst xmlns="http://schemas.openxmlformats.org/spreadsheetml/2006/main" count="209" uniqueCount="209">
  <si>
    <t>JUDETUL  VASLUI</t>
  </si>
  <si>
    <t>COMUNA ZAPODENI</t>
  </si>
  <si>
    <t xml:space="preserve"> Anexa 12</t>
  </si>
  <si>
    <t>Cont de executie - Venituri - Bugetul local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</si>
  <si>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</si>
  <si>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</si>
  <si>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</si>
  <si>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</si>
  <si>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</si>
  <si>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</si>
  <si>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</si>
  <si>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</si>
  <si>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</si>
  <si>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</si>
  <si>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</si>
  <si>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</si>
  <si>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</si>
  <si>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</si>
  <si>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</si>
  <si>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</si>
  <si>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</si>
  <si>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</si>
  <si>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</si>
  <si>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</si>
  <si>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</si>
  <si>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</si>
  <si>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</si>
  <si>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</si>
  <si>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</si>
  <si>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</si>
  <si>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</si>
  <si>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</si>
  <si>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</si>
  <si>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</si>
  <si>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</si>
  <si>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</si>
  <si>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</si>
  <si>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</si>
  <si>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</si>
  <si>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</si>
  <si>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</si>
  <si>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</si>
  <si>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</si>
  <si>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</si>
  <si>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</si>
  <si>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</si>
  <si>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</si>
  <si>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</si>
  <si>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</si>
  <si>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</si>
  <si>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</si>
  <si>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</si>
  <si>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</si>
  <si>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</si>
  <si>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</si>
  <si>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</si>
  <si>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</si>
  <si>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</si>
  <si>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</si>
  <si>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</si>
  <si>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</si>
  <si>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</si>
  <si>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</si>
  <si>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</si>
  <si>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</si>
  <si>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</si>
  <si>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</si>
  <si>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</si>
  <si>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</si>
  <si>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</si>
  <si>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</si>
  <si>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</si>
  <si>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</si>
  <si>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</si>
  <si>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</si>
  <si>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</si>
  <si>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</si>
  <si>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</si>
  <si>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</si>
  <si>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</si>
  <si>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</si>
  <si>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</si>
  <si>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</si>
  <si>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</si>
  <si>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</si>
  <si>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</si>
  <si>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</si>
  <si>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</si>
  <si>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</si>
  <si>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</si>
  <si>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</si>
  <si>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</si>
  <si>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</si>
  <si>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</si>
  <si>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</si>
  <si>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</si>
  <si>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</si>
  <si>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</si>
  <si>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</si>
  <si>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</si>
  <si>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</si>
  <si>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</si>
  <si>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</si>
  <si>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</si>
  <si>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</si>
  <si>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</si>
  <si>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</si>
  <si>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</si>
  <si>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</si>
  <si>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</si>
  <si>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</si>
  <si>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</si>
  <si>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</si>
  <si>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</si>
  <si>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</si>
  <si>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</si>
  <si>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</si>
  <si>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</si>
  <si>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</si>
  <si>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</si>
  <si>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</si>
  <si>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</si>
  <si>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</si>
  <si>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</si>
  <si>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</si>
  <si>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</si>
  <si>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</si>
  <si>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</si>
  <si>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</si>
  <si>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</si>
  <si>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</si>
  <si>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</si>
  <si>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</si>
  <si>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</si>
  <si>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</si>
  <si>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60</t>
  </si>
  <si>
    <t xml:space="preserve">Venituri din dividende </t>
  </si>
  <si>
    <t>30.02.08</t>
  </si>
  <si>
    <t>61</t>
  </si>
  <si>
    <t>Venituri din dividende de la alti platitori</t>
  </si>
  <si>
    <t>30.02.08.02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</si>
  <si>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</si>
  <si>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</si>
  <si>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</si>
  <si>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</si>
  <si>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</si>
  <si>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</si>
  <si>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68</t>
  </si>
  <si>
    <t>Venituri din prestari de servicii</t>
  </si>
  <si>
    <t>33.02.08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</si>
  <si>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</si>
  <si>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</si>
  <si>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</si>
  <si>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</si>
  <si>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</si>
  <si>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</si>
  <si>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</si>
  <si>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</si>
  <si>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</si>
  <si>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</si>
  <si>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</si>
  <si>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</si>
  <si>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</si>
  <si>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</si>
  <si>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</si>
  <si>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</si>
  <si>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Diverse venituri (cod 36.02.01+36.02.05+36.02.06+36.02.07+36.02.11+36.02.50)</t>
  </si>
  <si>
    <t>36.02</t>
  </si>
  <si>
    <t>100</t>
  </si>
  <si>
    <t>Alte venituri</t>
  </si>
  <si>
    <t>36.02.50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</si>
  <si>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</si>
  <si>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</si>
  <si>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</si>
  <si>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</si>
  <si>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</si>
  <si>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</si>
  <si>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</si>
  <si>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</si>
  <si>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</si>
  <si>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</si>
  <si>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</si>
  <si>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</si>
  <si>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</si>
  <si>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</si>
  <si>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</si>
  <si>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</si>
  <si>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</si>
  <si>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</si>
  <si>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</si>
  <si>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</si>
  <si>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</si>
  <si>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</si>
  <si>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</si>
  <si>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</si>
  <si>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</si>
  <si>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</si>
  <si>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</si>
  <si>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189</t>
  </si>
  <si>
    <t>Subventii de la alte administratii (cod. 43.02.01+43.02.04+43.02.07+43.02.08+43.02.20+43.02.21)</t>
  </si>
  <si>
    <t>43.02</t>
  </si>
  <si>
    <t>200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</si>
  <si>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</si>
  <si>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</si>
  <si>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</si>
  <si>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CHIRATCU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</si>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</sst>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D13+D63+D66</f>
        <v>5395199</v>
      </c>
      <c r="E11" s="11">
        <f>E13+E63+E66</f>
        <v>4256013</v>
      </c>
      <c r="F11" s="11">
        <f>G11+H11</f>
        <v>4845190</v>
      </c>
      <c r="G11" s="11">
        <f>G13+G63+G66</f>
        <v>1026850</v>
      </c>
      <c r="H11" s="11">
        <f>H13+H63+H66</f>
        <v>3818340</v>
      </c>
      <c r="I11" s="11">
        <f>I13+I63+I66</f>
        <v>3684224</v>
      </c>
      <c r="J11" s="11">
        <f>J13+J63+J66</f>
        <v>0</v>
      </c>
      <c r="K11" s="11">
        <f>F11-I11-J11</f>
        <v>1160966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D13-D32+D63</f>
        <v>2077799</v>
      </c>
      <c r="E12" s="11">
        <f>E13-E32+E63</f>
        <v>1744613</v>
      </c>
      <c r="F12" s="11">
        <f>G12+H12</f>
        <v>2332776</v>
      </c>
      <c r="G12" s="11">
        <f>G13-G32+G63</f>
        <v>1026850</v>
      </c>
      <c r="H12" s="11">
        <f>H13-H32+H63</f>
        <v>1305926</v>
      </c>
      <c r="I12" s="11">
        <f>I13-I32+I63</f>
        <v>1171810</v>
      </c>
      <c r="J12" s="11">
        <f>J13-J32+J63</f>
        <v>0</v>
      </c>
      <c r="K12" s="11">
        <f>F12-I12-J12</f>
        <v>1160966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D14+D44</f>
        <v>4636000</v>
      </c>
      <c r="E13" s="11">
        <f>E14+E44</f>
        <v>3626994</v>
      </c>
      <c r="F13" s="11">
        <f>G13+H13</f>
        <v>4695776</v>
      </c>
      <c r="G13" s="11">
        <f>G14+G44</f>
        <v>1026850</v>
      </c>
      <c r="H13" s="11">
        <f>H14+H44</f>
        <v>3668926</v>
      </c>
      <c r="I13" s="11">
        <f>I14+I44</f>
        <v>3534810</v>
      </c>
      <c r="J13" s="11">
        <f>J14+J44</f>
        <v>0</v>
      </c>
      <c r="K13" s="11">
        <f>F13-I13-J13</f>
        <v>1160966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D15+D22+D31+D41</f>
        <v>4484000</v>
      </c>
      <c r="E14" s="11">
        <f>E15+E22+E31+E41</f>
        <v>3493294</v>
      </c>
      <c r="F14" s="11">
        <f>G14+H14</f>
        <v>4260175</v>
      </c>
      <c r="G14" s="11">
        <f>G15+G22+G31+G41</f>
        <v>734349</v>
      </c>
      <c r="H14" s="11">
        <f>H15+H22+H31+H41</f>
        <v>3525826</v>
      </c>
      <c r="I14" s="11">
        <f>I15+I22+I31+I41</f>
        <v>3399961</v>
      </c>
      <c r="J14" s="11">
        <f>J15+J22+J31+J41</f>
        <v>0</v>
      </c>
      <c r="K14" s="11">
        <f>F14-I14-J14</f>
        <v>860214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583000</v>
      </c>
      <c r="E15" s="11">
        <f>+E16</f>
        <v>438000</v>
      </c>
      <c r="F15" s="11">
        <f>G15+H15</f>
        <v>517885</v>
      </c>
      <c r="G15" s="11">
        <f>+G16</f>
        <v>0</v>
      </c>
      <c r="H15" s="11">
        <f>+H16</f>
        <v>517885</v>
      </c>
      <c r="I15" s="11">
        <f>+I16</f>
        <v>517885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583000</v>
      </c>
      <c r="E16" s="11">
        <f>E17+E19</f>
        <v>438000</v>
      </c>
      <c r="F16" s="11">
        <f>G16+H16</f>
        <v>517885</v>
      </c>
      <c r="G16" s="11">
        <f>G17+G19</f>
        <v>0</v>
      </c>
      <c r="H16" s="11">
        <f>H17+H19</f>
        <v>517885</v>
      </c>
      <c r="I16" s="11">
        <f>I17+I19</f>
        <v>517885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6000</v>
      </c>
      <c r="E17" s="11">
        <f>+E18</f>
        <v>4500</v>
      </c>
      <c r="F17" s="11">
        <f>G17+H17</f>
        <v>2708</v>
      </c>
      <c r="G17" s="11">
        <f>+G18</f>
        <v>0</v>
      </c>
      <c r="H17" s="11">
        <f>+H18</f>
        <v>2708</v>
      </c>
      <c r="I17" s="11">
        <f>+I18</f>
        <v>2708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6000</v>
      </c>
      <c r="E18" s="11">
        <v>4500</v>
      </c>
      <c r="F18" s="11">
        <f>G18+H18</f>
        <v>2708</v>
      </c>
      <c r="G18" s="11">
        <v>0</v>
      </c>
      <c r="H18" s="11">
        <v>2708</v>
      </c>
      <c r="I18" s="11">
        <v>2708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577000</v>
      </c>
      <c r="E19" s="11">
        <f>E20+E21</f>
        <v>433500</v>
      </c>
      <c r="F19" s="11">
        <f>G19+H19</f>
        <v>515177</v>
      </c>
      <c r="G19" s="11">
        <f>G20+G21</f>
        <v>0</v>
      </c>
      <c r="H19" s="11">
        <f>H20+H21</f>
        <v>515177</v>
      </c>
      <c r="I19" s="11">
        <f>I20+I21</f>
        <v>515177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126000</v>
      </c>
      <c r="E20" s="11">
        <v>94500</v>
      </c>
      <c r="F20" s="11">
        <f>G20+H20</f>
        <v>147820</v>
      </c>
      <c r="G20" s="11">
        <v>0</v>
      </c>
      <c r="H20" s="11">
        <v>147820</v>
      </c>
      <c r="I20" s="11">
        <v>147820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451000</v>
      </c>
      <c r="E21" s="11">
        <v>339000</v>
      </c>
      <c r="F21" s="11">
        <f>G21+H21</f>
        <v>367357</v>
      </c>
      <c r="G21" s="11">
        <v>0</v>
      </c>
      <c r="H21" s="11">
        <v>367357</v>
      </c>
      <c r="I21" s="11">
        <v>367357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610000</v>
      </c>
      <c r="E22" s="11">
        <f>E23</f>
        <v>548094</v>
      </c>
      <c r="F22" s="11">
        <f>G22+H22</f>
        <v>1184814</v>
      </c>
      <c r="G22" s="11">
        <f>G23</f>
        <v>690810</v>
      </c>
      <c r="H22" s="11">
        <f>H23</f>
        <v>494004</v>
      </c>
      <c r="I22" s="11">
        <f>I23</f>
        <v>361595</v>
      </c>
      <c r="J22" s="11">
        <f>J23</f>
        <v>0</v>
      </c>
      <c r="K22" s="11">
        <f>F22-I22-J22</f>
        <v>823219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</f>
        <v>610000</v>
      </c>
      <c r="E23" s="11">
        <f>E24+E27</f>
        <v>548094</v>
      </c>
      <c r="F23" s="11">
        <f>G23+H23</f>
        <v>1184814</v>
      </c>
      <c r="G23" s="11">
        <f>G24+G27</f>
        <v>690810</v>
      </c>
      <c r="H23" s="11">
        <f>H24+H27</f>
        <v>494004</v>
      </c>
      <c r="I23" s="11">
        <f>I24+I27</f>
        <v>361595</v>
      </c>
      <c r="J23" s="11">
        <f>J24+J27</f>
        <v>0</v>
      </c>
      <c r="K23" s="11">
        <f>F23-I23-J23</f>
        <v>823219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71848</v>
      </c>
      <c r="E24" s="11">
        <f>E25+E26</f>
        <v>55648</v>
      </c>
      <c r="F24" s="11">
        <f>G24+H24</f>
        <v>106235</v>
      </c>
      <c r="G24" s="11">
        <f>G25+G26</f>
        <v>42696</v>
      </c>
      <c r="H24" s="11">
        <f>H25+H26</f>
        <v>63539</v>
      </c>
      <c r="I24" s="11">
        <f>I25+I26</f>
        <v>47122</v>
      </c>
      <c r="J24" s="11">
        <f>J25+J26</f>
        <v>0</v>
      </c>
      <c r="K24" s="11">
        <f>F24-I24-J24</f>
        <v>59113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60848</v>
      </c>
      <c r="E25" s="11">
        <v>47348</v>
      </c>
      <c r="F25" s="11">
        <f>G25+H25</f>
        <v>80110</v>
      </c>
      <c r="G25" s="11">
        <v>25859</v>
      </c>
      <c r="H25" s="11">
        <v>54251</v>
      </c>
      <c r="I25" s="11">
        <v>44834</v>
      </c>
      <c r="J25" s="11">
        <v>0</v>
      </c>
      <c r="K25" s="11">
        <f>F25-I25-J25</f>
        <v>35276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11000</v>
      </c>
      <c r="E26" s="11">
        <v>8300</v>
      </c>
      <c r="F26" s="11">
        <f>G26+H26</f>
        <v>26125</v>
      </c>
      <c r="G26" s="11">
        <v>16837</v>
      </c>
      <c r="H26" s="11">
        <v>9288</v>
      </c>
      <c r="I26" s="11">
        <v>2288</v>
      </c>
      <c r="J26" s="11">
        <v>0</v>
      </c>
      <c r="K26" s="11">
        <f>F26-I26-J26</f>
        <v>23837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538152</v>
      </c>
      <c r="E27" s="11">
        <f>E28+E29+E30</f>
        <v>492446</v>
      </c>
      <c r="F27" s="11">
        <f>G27+H27</f>
        <v>1078579</v>
      </c>
      <c r="G27" s="11">
        <f>G28+G29+G30</f>
        <v>648114</v>
      </c>
      <c r="H27" s="11">
        <f>H28+H29+H30</f>
        <v>430465</v>
      </c>
      <c r="I27" s="11">
        <f>I28+I29+I30</f>
        <v>314473</v>
      </c>
      <c r="J27" s="11">
        <f>J28+J29+J30</f>
        <v>0</v>
      </c>
      <c r="K27" s="11">
        <f>F27-I27-J27</f>
        <v>764106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146000</v>
      </c>
      <c r="E28" s="11">
        <v>126000</v>
      </c>
      <c r="F28" s="11">
        <f>G28+H28</f>
        <v>207923</v>
      </c>
      <c r="G28" s="11">
        <v>66923</v>
      </c>
      <c r="H28" s="11">
        <v>141000</v>
      </c>
      <c r="I28" s="11">
        <v>99040</v>
      </c>
      <c r="J28" s="11">
        <v>0</v>
      </c>
      <c r="K28" s="11">
        <f>F28-I28-J28</f>
        <v>108883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22000</v>
      </c>
      <c r="E29" s="11">
        <v>16500</v>
      </c>
      <c r="F29" s="11">
        <f>G29+H29</f>
        <v>25328</v>
      </c>
      <c r="G29" s="11">
        <v>3575</v>
      </c>
      <c r="H29" s="11">
        <v>21753</v>
      </c>
      <c r="I29" s="11">
        <v>457</v>
      </c>
      <c r="J29" s="11">
        <v>0</v>
      </c>
      <c r="K29" s="11">
        <f>F29-I29-J29</f>
        <v>24871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370152</v>
      </c>
      <c r="E30" s="11">
        <v>349946</v>
      </c>
      <c r="F30" s="11">
        <f>G30+H30</f>
        <v>845328</v>
      </c>
      <c r="G30" s="11">
        <v>577616</v>
      </c>
      <c r="H30" s="11">
        <v>267712</v>
      </c>
      <c r="I30" s="11">
        <v>214976</v>
      </c>
      <c r="J30" s="11">
        <v>0</v>
      </c>
      <c r="K30" s="11">
        <f>F30-I30-J30</f>
        <v>630352</v>
      </c>
    </row>
    <row r="31" spans="1:11" s="6" customFormat="1" ht="22.5" x14ac:dyDescent="0.25">
      <c r="A31" s="10" t="s">
        <v>81</v>
      </c>
      <c r="B31" s="10" t="s">
        <v>82</v>
      </c>
      <c r="C31" s="10" t="s">
        <v>83</v>
      </c>
      <c r="D31" s="11">
        <f>D32+D36</f>
        <v>3281000</v>
      </c>
      <c r="E31" s="11">
        <f>E32+E36</f>
        <v>2499700</v>
      </c>
      <c r="F31" s="11">
        <f>G31+H31</f>
        <v>2547590</v>
      </c>
      <c r="G31" s="11">
        <f>G32+G36</f>
        <v>43412</v>
      </c>
      <c r="H31" s="11">
        <f>H32+H36</f>
        <v>2504178</v>
      </c>
      <c r="I31" s="11">
        <f>I32+I36</f>
        <v>2510722</v>
      </c>
      <c r="J31" s="11">
        <f>J32+J36</f>
        <v>0</v>
      </c>
      <c r="K31" s="11">
        <f>F31-I31-J31</f>
        <v>36868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f>+D33+D34+D35</f>
        <v>3234000</v>
      </c>
      <c r="E32" s="11">
        <f>+E33+E34+E35</f>
        <v>2463000</v>
      </c>
      <c r="F32" s="11">
        <f>G32+H32</f>
        <v>2463000</v>
      </c>
      <c r="G32" s="11">
        <f>+G33+G34+G35</f>
        <v>0</v>
      </c>
      <c r="H32" s="11">
        <f>+H33+H34+H35</f>
        <v>2463000</v>
      </c>
      <c r="I32" s="11">
        <f>+I33+I34+I35</f>
        <v>2463000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87</v>
      </c>
      <c r="B33" s="10" t="s">
        <v>88</v>
      </c>
      <c r="C33" s="10" t="s">
        <v>89</v>
      </c>
      <c r="D33" s="11">
        <v>2178000</v>
      </c>
      <c r="E33" s="11">
        <v>1665000</v>
      </c>
      <c r="F33" s="11">
        <f>G33+H33</f>
        <v>1665000</v>
      </c>
      <c r="G33" s="11">
        <v>0</v>
      </c>
      <c r="H33" s="11">
        <v>1665000</v>
      </c>
      <c r="I33" s="11">
        <v>1665000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90</v>
      </c>
      <c r="B34" s="10" t="s">
        <v>91</v>
      </c>
      <c r="C34" s="10" t="s">
        <v>92</v>
      </c>
      <c r="D34" s="11">
        <v>50000</v>
      </c>
      <c r="E34" s="11">
        <v>42000</v>
      </c>
      <c r="F34" s="11">
        <f>G34+H34</f>
        <v>42000</v>
      </c>
      <c r="G34" s="11">
        <v>0</v>
      </c>
      <c r="H34" s="11">
        <v>42000</v>
      </c>
      <c r="I34" s="11">
        <v>42000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1006000</v>
      </c>
      <c r="E35" s="11">
        <v>756000</v>
      </c>
      <c r="F35" s="11">
        <f>G35+H35</f>
        <v>756000</v>
      </c>
      <c r="G35" s="11">
        <v>0</v>
      </c>
      <c r="H35" s="11">
        <v>756000</v>
      </c>
      <c r="I35" s="11">
        <v>756000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96</v>
      </c>
      <c r="B36" s="10" t="s">
        <v>97</v>
      </c>
      <c r="C36" s="10" t="s">
        <v>98</v>
      </c>
      <c r="D36" s="11">
        <f>D37+D40</f>
        <v>47000</v>
      </c>
      <c r="E36" s="11">
        <f>E37+E40</f>
        <v>36700</v>
      </c>
      <c r="F36" s="11">
        <f>G36+H36</f>
        <v>84590</v>
      </c>
      <c r="G36" s="11">
        <f>G37+G40</f>
        <v>43412</v>
      </c>
      <c r="H36" s="11">
        <f>H37+H40</f>
        <v>41178</v>
      </c>
      <c r="I36" s="11">
        <f>I37+I40</f>
        <v>47722</v>
      </c>
      <c r="J36" s="11">
        <f>J37+J40</f>
        <v>0</v>
      </c>
      <c r="K36" s="11">
        <f>F36-I36-J36</f>
        <v>36868</v>
      </c>
    </row>
    <row r="37" spans="1:11" s="6" customFormat="1" ht="22.5" x14ac:dyDescent="0.25">
      <c r="A37" s="10" t="s">
        <v>99</v>
      </c>
      <c r="B37" s="10" t="s">
        <v>100</v>
      </c>
      <c r="C37" s="10" t="s">
        <v>101</v>
      </c>
      <c r="D37" s="11">
        <f>D38+D39</f>
        <v>45000</v>
      </c>
      <c r="E37" s="11">
        <f>E38+E39</f>
        <v>35200</v>
      </c>
      <c r="F37" s="11">
        <f>G37+H37</f>
        <v>84285</v>
      </c>
      <c r="G37" s="11">
        <f>G38+G39</f>
        <v>43412</v>
      </c>
      <c r="H37" s="11">
        <f>H38+H39</f>
        <v>40873</v>
      </c>
      <c r="I37" s="11">
        <f>I38+I39</f>
        <v>47417</v>
      </c>
      <c r="J37" s="11">
        <f>J38+J39</f>
        <v>0</v>
      </c>
      <c r="K37" s="11">
        <f>F37-I37-J37</f>
        <v>36868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v>34000</v>
      </c>
      <c r="E38" s="11">
        <v>26200</v>
      </c>
      <c r="F38" s="11">
        <f>G38+H38</f>
        <v>53221</v>
      </c>
      <c r="G38" s="11">
        <v>21675</v>
      </c>
      <c r="H38" s="11">
        <v>31546</v>
      </c>
      <c r="I38" s="11">
        <v>23228</v>
      </c>
      <c r="J38" s="11">
        <v>0</v>
      </c>
      <c r="K38" s="11">
        <f>F38-I38-J38</f>
        <v>29993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11000</v>
      </c>
      <c r="E39" s="11">
        <v>9000</v>
      </c>
      <c r="F39" s="11">
        <f>G39+H39</f>
        <v>31064</v>
      </c>
      <c r="G39" s="11">
        <v>21737</v>
      </c>
      <c r="H39" s="11">
        <v>9327</v>
      </c>
      <c r="I39" s="11">
        <v>24189</v>
      </c>
      <c r="J39" s="11">
        <v>0</v>
      </c>
      <c r="K39" s="11">
        <f>F39-I39-J39</f>
        <v>6875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2000</v>
      </c>
      <c r="E40" s="11">
        <v>1500</v>
      </c>
      <c r="F40" s="11">
        <f>G40+H40</f>
        <v>305</v>
      </c>
      <c r="G40" s="11">
        <v>0</v>
      </c>
      <c r="H40" s="11">
        <v>305</v>
      </c>
      <c r="I40" s="11">
        <v>305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f>D42</f>
        <v>10000</v>
      </c>
      <c r="E41" s="11">
        <f>E42</f>
        <v>7500</v>
      </c>
      <c r="F41" s="11">
        <f>G41+H41</f>
        <v>9886</v>
      </c>
      <c r="G41" s="11">
        <f>G42</f>
        <v>127</v>
      </c>
      <c r="H41" s="11">
        <f>H42</f>
        <v>9759</v>
      </c>
      <c r="I41" s="11">
        <f>I42</f>
        <v>9759</v>
      </c>
      <c r="J41" s="11">
        <f>J42</f>
        <v>0</v>
      </c>
      <c r="K41" s="11">
        <f>F41-I41-J41</f>
        <v>127</v>
      </c>
    </row>
    <row r="42" spans="1:11" s="6" customFormat="1" x14ac:dyDescent="0.25">
      <c r="A42" s="10" t="s">
        <v>114</v>
      </c>
      <c r="B42" s="10" t="s">
        <v>115</v>
      </c>
      <c r="C42" s="10" t="s">
        <v>116</v>
      </c>
      <c r="D42" s="11">
        <f>D43</f>
        <v>10000</v>
      </c>
      <c r="E42" s="11">
        <f>E43</f>
        <v>7500</v>
      </c>
      <c r="F42" s="11">
        <f>G42+H42</f>
        <v>9886</v>
      </c>
      <c r="G42" s="11">
        <f>G43</f>
        <v>127</v>
      </c>
      <c r="H42" s="11">
        <f>H43</f>
        <v>9759</v>
      </c>
      <c r="I42" s="11">
        <f>I43</f>
        <v>9759</v>
      </c>
      <c r="J42" s="11">
        <f>J43</f>
        <v>0</v>
      </c>
      <c r="K42" s="11">
        <f>F42-I42-J42</f>
        <v>127</v>
      </c>
    </row>
    <row r="43" spans="1:11" s="6" customFormat="1" x14ac:dyDescent="0.25">
      <c r="A43" s="10" t="s">
        <v>117</v>
      </c>
      <c r="B43" s="10" t="s">
        <v>118</v>
      </c>
      <c r="C43" s="10" t="s">
        <v>119</v>
      </c>
      <c r="D43" s="11">
        <v>10000</v>
      </c>
      <c r="E43" s="11">
        <v>7500</v>
      </c>
      <c r="F43" s="11">
        <f>G43+H43</f>
        <v>9886</v>
      </c>
      <c r="G43" s="11">
        <v>127</v>
      </c>
      <c r="H43" s="11">
        <v>9759</v>
      </c>
      <c r="I43" s="11">
        <v>9759</v>
      </c>
      <c r="J43" s="11">
        <v>0</v>
      </c>
      <c r="K43" s="11">
        <f>F43-I43-J43</f>
        <v>127</v>
      </c>
    </row>
    <row r="44" spans="1:11" s="6" customFormat="1" x14ac:dyDescent="0.25">
      <c r="A44" s="10" t="s">
        <v>120</v>
      </c>
      <c r="B44" s="10" t="s">
        <v>121</v>
      </c>
      <c r="C44" s="10" t="s">
        <v>122</v>
      </c>
      <c r="D44" s="11">
        <f>D45+D51</f>
        <v>152000</v>
      </c>
      <c r="E44" s="11">
        <f>E45+E51</f>
        <v>133700</v>
      </c>
      <c r="F44" s="11">
        <f>G44+H44</f>
        <v>435601</v>
      </c>
      <c r="G44" s="11">
        <f>G45+G51</f>
        <v>292501</v>
      </c>
      <c r="H44" s="11">
        <f>H45+H51</f>
        <v>143100</v>
      </c>
      <c r="I44" s="11">
        <f>I45+I51</f>
        <v>134849</v>
      </c>
      <c r="J44" s="11">
        <f>J45+J51</f>
        <v>0</v>
      </c>
      <c r="K44" s="11">
        <f>F44-I44-J44</f>
        <v>300752</v>
      </c>
    </row>
    <row r="45" spans="1:11" s="6" customFormat="1" ht="22.5" x14ac:dyDescent="0.25">
      <c r="A45" s="10" t="s">
        <v>123</v>
      </c>
      <c r="B45" s="10" t="s">
        <v>124</v>
      </c>
      <c r="C45" s="10" t="s">
        <v>125</v>
      </c>
      <c r="D45" s="11">
        <f>D46</f>
        <v>85000</v>
      </c>
      <c r="E45" s="11">
        <f>E46</f>
        <v>84500</v>
      </c>
      <c r="F45" s="11">
        <f>G45+H45</f>
        <v>87478</v>
      </c>
      <c r="G45" s="11">
        <f>G46</f>
        <v>615</v>
      </c>
      <c r="H45" s="11">
        <f>H46</f>
        <v>86863</v>
      </c>
      <c r="I45" s="11">
        <f>I46</f>
        <v>82102</v>
      </c>
      <c r="J45" s="11">
        <f>J46</f>
        <v>0</v>
      </c>
      <c r="K45" s="11">
        <f>F45-I45-J45</f>
        <v>5376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f>+D47+D49</f>
        <v>85000</v>
      </c>
      <c r="E46" s="11">
        <f>+E47+E49</f>
        <v>84500</v>
      </c>
      <c r="F46" s="11">
        <f>G46+H46</f>
        <v>87478</v>
      </c>
      <c r="G46" s="11">
        <f>+G47+G49</f>
        <v>615</v>
      </c>
      <c r="H46" s="11">
        <f>+H47+H49</f>
        <v>86863</v>
      </c>
      <c r="I46" s="11">
        <f>+I47+I49</f>
        <v>82102</v>
      </c>
      <c r="J46" s="11">
        <f>+J47+J49</f>
        <v>0</v>
      </c>
      <c r="K46" s="11">
        <f>F46-I46-J46</f>
        <v>5376</v>
      </c>
    </row>
    <row r="47" spans="1:11" s="6" customFormat="1" x14ac:dyDescent="0.25">
      <c r="A47" s="10" t="s">
        <v>129</v>
      </c>
      <c r="B47" s="10" t="s">
        <v>130</v>
      </c>
      <c r="C47" s="10" t="s">
        <v>131</v>
      </c>
      <c r="D47" s="11">
        <f>D48</f>
        <v>85000</v>
      </c>
      <c r="E47" s="11">
        <f>E48</f>
        <v>84500</v>
      </c>
      <c r="F47" s="11">
        <f>G47+H47</f>
        <v>87168</v>
      </c>
      <c r="G47" s="11">
        <f>G48</f>
        <v>305</v>
      </c>
      <c r="H47" s="11">
        <f>H48</f>
        <v>86863</v>
      </c>
      <c r="I47" s="11">
        <f>I48</f>
        <v>82102</v>
      </c>
      <c r="J47" s="11">
        <f>J48</f>
        <v>0</v>
      </c>
      <c r="K47" s="11">
        <f>F47-I47-J47</f>
        <v>5066</v>
      </c>
    </row>
    <row r="48" spans="1:11" s="6" customFormat="1" ht="22.5" x14ac:dyDescent="0.25">
      <c r="A48" s="10" t="s">
        <v>132</v>
      </c>
      <c r="B48" s="10" t="s">
        <v>133</v>
      </c>
      <c r="C48" s="10" t="s">
        <v>134</v>
      </c>
      <c r="D48" s="11">
        <v>85000</v>
      </c>
      <c r="E48" s="11">
        <v>84500</v>
      </c>
      <c r="F48" s="11">
        <f>G48+H48</f>
        <v>87168</v>
      </c>
      <c r="G48" s="11">
        <v>305</v>
      </c>
      <c r="H48" s="11">
        <v>86863</v>
      </c>
      <c r="I48" s="11">
        <v>82102</v>
      </c>
      <c r="J48" s="11">
        <v>0</v>
      </c>
      <c r="K48" s="11">
        <f>F48-I48-J48</f>
        <v>5066</v>
      </c>
    </row>
    <row r="49" spans="1:11" s="6" customFormat="1" x14ac:dyDescent="0.25">
      <c r="A49" s="10" t="s">
        <v>135</v>
      </c>
      <c r="B49" s="10" t="s">
        <v>136</v>
      </c>
      <c r="C49" s="10" t="s">
        <v>137</v>
      </c>
      <c r="D49" s="11">
        <f>D50</f>
        <v>0</v>
      </c>
      <c r="E49" s="11">
        <f>E50</f>
        <v>0</v>
      </c>
      <c r="F49" s="11">
        <f>G49+H49</f>
        <v>310</v>
      </c>
      <c r="G49" s="11">
        <f>G50</f>
        <v>310</v>
      </c>
      <c r="H49" s="11">
        <f>H50</f>
        <v>0</v>
      </c>
      <c r="I49" s="11">
        <f>I50</f>
        <v>0</v>
      </c>
      <c r="J49" s="11">
        <f>J50</f>
        <v>0</v>
      </c>
      <c r="K49" s="11">
        <f>F49-I49-J49</f>
        <v>310</v>
      </c>
    </row>
    <row r="50" spans="1:11" s="6" customFormat="1" x14ac:dyDescent="0.25">
      <c r="A50" s="10" t="s">
        <v>138</v>
      </c>
      <c r="B50" s="10" t="s">
        <v>139</v>
      </c>
      <c r="C50" s="10" t="s">
        <v>140</v>
      </c>
      <c r="D50" s="11">
        <v>0</v>
      </c>
      <c r="E50" s="11">
        <v>0</v>
      </c>
      <c r="F50" s="11">
        <f>G50+H50</f>
        <v>310</v>
      </c>
      <c r="G50" s="11">
        <v>310</v>
      </c>
      <c r="H50" s="11">
        <v>0</v>
      </c>
      <c r="I50" s="11">
        <v>0</v>
      </c>
      <c r="J50" s="11">
        <v>0</v>
      </c>
      <c r="K50" s="11">
        <f>F50-I50-J50</f>
        <v>310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f>D52+D54+D56+D59</f>
        <v>67000</v>
      </c>
      <c r="E51" s="11">
        <f>E52+E54+E56+E59</f>
        <v>49200</v>
      </c>
      <c r="F51" s="11">
        <f>G51+H51</f>
        <v>348123</v>
      </c>
      <c r="G51" s="11">
        <f>G52+G54+G56+G59</f>
        <v>291886</v>
      </c>
      <c r="H51" s="11">
        <f>H52+H54+H56+H59</f>
        <v>56237</v>
      </c>
      <c r="I51" s="11">
        <f>I52+I54+I56+I59</f>
        <v>52747</v>
      </c>
      <c r="J51" s="11">
        <f>J52+J54+J56+J59</f>
        <v>0</v>
      </c>
      <c r="K51" s="11">
        <f>F51-I51-J51</f>
        <v>295376</v>
      </c>
    </row>
    <row r="52" spans="1:11" s="6" customFormat="1" ht="43.5" x14ac:dyDescent="0.25">
      <c r="A52" s="10" t="s">
        <v>144</v>
      </c>
      <c r="B52" s="10" t="s">
        <v>145</v>
      </c>
      <c r="C52" s="10" t="s">
        <v>146</v>
      </c>
      <c r="D52" s="11">
        <f>D53</f>
        <v>17000</v>
      </c>
      <c r="E52" s="11">
        <f>E53</f>
        <v>11600</v>
      </c>
      <c r="F52" s="11">
        <f>G52+H52</f>
        <v>32176</v>
      </c>
      <c r="G52" s="11">
        <f>G53</f>
        <v>10794</v>
      </c>
      <c r="H52" s="11">
        <f>H53</f>
        <v>21382</v>
      </c>
      <c r="I52" s="11">
        <f>I53</f>
        <v>16183</v>
      </c>
      <c r="J52" s="11">
        <f>J53</f>
        <v>0</v>
      </c>
      <c r="K52" s="11">
        <f>F52-I52-J52</f>
        <v>15993</v>
      </c>
    </row>
    <row r="53" spans="1:11" s="6" customFormat="1" x14ac:dyDescent="0.25">
      <c r="A53" s="10" t="s">
        <v>147</v>
      </c>
      <c r="B53" s="10" t="s">
        <v>148</v>
      </c>
      <c r="C53" s="10" t="s">
        <v>149</v>
      </c>
      <c r="D53" s="11">
        <v>17000</v>
      </c>
      <c r="E53" s="11">
        <v>11600</v>
      </c>
      <c r="F53" s="11">
        <f>G53+H53</f>
        <v>32176</v>
      </c>
      <c r="G53" s="11">
        <v>10794</v>
      </c>
      <c r="H53" s="11">
        <v>21382</v>
      </c>
      <c r="I53" s="11">
        <v>16183</v>
      </c>
      <c r="J53" s="11">
        <v>0</v>
      </c>
      <c r="K53" s="11">
        <f>F53-I53-J53</f>
        <v>15993</v>
      </c>
    </row>
    <row r="54" spans="1:11" s="6" customFormat="1" ht="22.5" x14ac:dyDescent="0.25">
      <c r="A54" s="10" t="s">
        <v>150</v>
      </c>
      <c r="B54" s="10" t="s">
        <v>151</v>
      </c>
      <c r="C54" s="10" t="s">
        <v>152</v>
      </c>
      <c r="D54" s="11">
        <f>D55</f>
        <v>2000</v>
      </c>
      <c r="E54" s="11">
        <f>E55</f>
        <v>1500</v>
      </c>
      <c r="F54" s="11">
        <f>G54+H54</f>
        <v>1125</v>
      </c>
      <c r="G54" s="11">
        <f>G55</f>
        <v>0</v>
      </c>
      <c r="H54" s="11">
        <f>H55</f>
        <v>1125</v>
      </c>
      <c r="I54" s="11">
        <f>I55</f>
        <v>1125</v>
      </c>
      <c r="J54" s="11">
        <f>J55</f>
        <v>0</v>
      </c>
      <c r="K54" s="11">
        <f>F54-I54-J54</f>
        <v>0</v>
      </c>
    </row>
    <row r="55" spans="1:11" s="6" customFormat="1" x14ac:dyDescent="0.25">
      <c r="A55" s="10" t="s">
        <v>153</v>
      </c>
      <c r="B55" s="10" t="s">
        <v>154</v>
      </c>
      <c r="C55" s="10" t="s">
        <v>155</v>
      </c>
      <c r="D55" s="11">
        <v>2000</v>
      </c>
      <c r="E55" s="11">
        <v>1500</v>
      </c>
      <c r="F55" s="11">
        <f>G55+H55</f>
        <v>1125</v>
      </c>
      <c r="G55" s="11">
        <v>0</v>
      </c>
      <c r="H55" s="11">
        <v>1125</v>
      </c>
      <c r="I55" s="11">
        <v>1125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156</v>
      </c>
      <c r="B56" s="10" t="s">
        <v>157</v>
      </c>
      <c r="C56" s="10" t="s">
        <v>158</v>
      </c>
      <c r="D56" s="11">
        <f>D57</f>
        <v>48000</v>
      </c>
      <c r="E56" s="11">
        <f>E57</f>
        <v>36100</v>
      </c>
      <c r="F56" s="11">
        <f>G56+H56</f>
        <v>313707</v>
      </c>
      <c r="G56" s="11">
        <f>G57</f>
        <v>281092</v>
      </c>
      <c r="H56" s="11">
        <f>H57</f>
        <v>32615</v>
      </c>
      <c r="I56" s="11">
        <f>I57</f>
        <v>35439</v>
      </c>
      <c r="J56" s="11">
        <f>J57</f>
        <v>0</v>
      </c>
      <c r="K56" s="11">
        <f>F56-I56-J56</f>
        <v>278268</v>
      </c>
    </row>
    <row r="57" spans="1:11" s="6" customFormat="1" ht="22.5" x14ac:dyDescent="0.25">
      <c r="A57" s="10" t="s">
        <v>159</v>
      </c>
      <c r="B57" s="10" t="s">
        <v>160</v>
      </c>
      <c r="C57" s="10" t="s">
        <v>161</v>
      </c>
      <c r="D57" s="11">
        <f>D58</f>
        <v>48000</v>
      </c>
      <c r="E57" s="11">
        <f>E58</f>
        <v>36100</v>
      </c>
      <c r="F57" s="11">
        <f>G57+H57</f>
        <v>313707</v>
      </c>
      <c r="G57" s="11">
        <f>G58</f>
        <v>281092</v>
      </c>
      <c r="H57" s="11">
        <f>H58</f>
        <v>32615</v>
      </c>
      <c r="I57" s="11">
        <f>I58</f>
        <v>35439</v>
      </c>
      <c r="J57" s="11">
        <f>J58</f>
        <v>0</v>
      </c>
      <c r="K57" s="11">
        <f>F57-I57-J57</f>
        <v>278268</v>
      </c>
    </row>
    <row r="58" spans="1:11" s="6" customFormat="1" ht="22.5" x14ac:dyDescent="0.25">
      <c r="A58" s="10" t="s">
        <v>162</v>
      </c>
      <c r="B58" s="10" t="s">
        <v>163</v>
      </c>
      <c r="C58" s="10" t="s">
        <v>164</v>
      </c>
      <c r="D58" s="11">
        <v>48000</v>
      </c>
      <c r="E58" s="11">
        <v>36100</v>
      </c>
      <c r="F58" s="11">
        <f>G58+H58</f>
        <v>313707</v>
      </c>
      <c r="G58" s="11">
        <v>281092</v>
      </c>
      <c r="H58" s="11">
        <v>32615</v>
      </c>
      <c r="I58" s="11">
        <v>35439</v>
      </c>
      <c r="J58" s="11">
        <v>0</v>
      </c>
      <c r="K58" s="11">
        <f>F58-I58-J58</f>
        <v>278268</v>
      </c>
    </row>
    <row r="59" spans="1:11" s="6" customFormat="1" ht="33" x14ac:dyDescent="0.25">
      <c r="A59" s="10" t="s">
        <v>165</v>
      </c>
      <c r="B59" s="10" t="s">
        <v>166</v>
      </c>
      <c r="C59" s="10" t="s">
        <v>167</v>
      </c>
      <c r="D59" s="11">
        <f>+D60</f>
        <v>0</v>
      </c>
      <c r="E59" s="11">
        <f>+E60</f>
        <v>0</v>
      </c>
      <c r="F59" s="11">
        <f>G59+H59</f>
        <v>1115</v>
      </c>
      <c r="G59" s="11">
        <f>+G60</f>
        <v>0</v>
      </c>
      <c r="H59" s="11">
        <f>+H60</f>
        <v>1115</v>
      </c>
      <c r="I59" s="11">
        <f>+I60</f>
        <v>0</v>
      </c>
      <c r="J59" s="11">
        <f>+J60</f>
        <v>0</v>
      </c>
      <c r="K59" s="11">
        <f>F59-I59-J59</f>
        <v>1115</v>
      </c>
    </row>
    <row r="60" spans="1:11" s="6" customFormat="1" x14ac:dyDescent="0.25">
      <c r="A60" s="10" t="s">
        <v>168</v>
      </c>
      <c r="B60" s="10" t="s">
        <v>169</v>
      </c>
      <c r="C60" s="10" t="s">
        <v>170</v>
      </c>
      <c r="D60" s="11">
        <v>0</v>
      </c>
      <c r="E60" s="11">
        <v>0</v>
      </c>
      <c r="F60" s="11">
        <f>G60+H60</f>
        <v>1115</v>
      </c>
      <c r="G60" s="11">
        <v>0</v>
      </c>
      <c r="H60" s="11">
        <v>1115</v>
      </c>
      <c r="I60" s="11">
        <v>0</v>
      </c>
      <c r="J60" s="11">
        <v>0</v>
      </c>
      <c r="K60" s="11">
        <f>F60-I60-J60</f>
        <v>1115</v>
      </c>
    </row>
    <row r="61" spans="1:11" s="6" customFormat="1" ht="33" x14ac:dyDescent="0.25">
      <c r="A61" s="10" t="s">
        <v>171</v>
      </c>
      <c r="B61" s="10" t="s">
        <v>172</v>
      </c>
      <c r="C61" s="10" t="s">
        <v>173</v>
      </c>
      <c r="D61" s="11">
        <v>59799</v>
      </c>
      <c r="E61" s="11">
        <v>24619</v>
      </c>
      <c r="F61" s="11">
        <f>G61+H61</f>
        <v>-43900</v>
      </c>
      <c r="G61" s="11">
        <v>0</v>
      </c>
      <c r="H61" s="11">
        <v>-43900</v>
      </c>
      <c r="I61" s="11">
        <v>-43900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174</v>
      </c>
      <c r="B62" s="10" t="s">
        <v>175</v>
      </c>
      <c r="C62" s="10" t="s">
        <v>176</v>
      </c>
      <c r="D62" s="11">
        <v>-59799</v>
      </c>
      <c r="E62" s="11">
        <v>-24619</v>
      </c>
      <c r="F62" s="11">
        <f>G62+H62</f>
        <v>43900</v>
      </c>
      <c r="G62" s="11">
        <v>0</v>
      </c>
      <c r="H62" s="11">
        <v>43900</v>
      </c>
      <c r="I62" s="11">
        <v>43900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177</v>
      </c>
      <c r="B63" s="10" t="s">
        <v>178</v>
      </c>
      <c r="C63" s="10" t="s">
        <v>179</v>
      </c>
      <c r="D63" s="11">
        <f>D64</f>
        <v>675799</v>
      </c>
      <c r="E63" s="11">
        <f>E64</f>
        <v>580619</v>
      </c>
      <c r="F63" s="11">
        <f>G63+H63</f>
        <v>100000</v>
      </c>
      <c r="G63" s="11">
        <f>G64</f>
        <v>0</v>
      </c>
      <c r="H63" s="11">
        <f>H64</f>
        <v>100000</v>
      </c>
      <c r="I63" s="11">
        <f>I64</f>
        <v>100000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180</v>
      </c>
      <c r="B64" s="10" t="s">
        <v>181</v>
      </c>
      <c r="C64" s="10" t="s">
        <v>182</v>
      </c>
      <c r="D64" s="11">
        <f>+D65</f>
        <v>675799</v>
      </c>
      <c r="E64" s="11">
        <f>+E65</f>
        <v>580619</v>
      </c>
      <c r="F64" s="11">
        <f>G64+H64</f>
        <v>100000</v>
      </c>
      <c r="G64" s="11">
        <f>+G65</f>
        <v>0</v>
      </c>
      <c r="H64" s="11">
        <f>+H65</f>
        <v>100000</v>
      </c>
      <c r="I64" s="11">
        <f>+I65</f>
        <v>100000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183</v>
      </c>
      <c r="B65" s="10" t="s">
        <v>184</v>
      </c>
      <c r="C65" s="10" t="s">
        <v>185</v>
      </c>
      <c r="D65" s="11">
        <v>675799</v>
      </c>
      <c r="E65" s="11">
        <v>580619</v>
      </c>
      <c r="F65" s="11">
        <f>G65+H65</f>
        <v>100000</v>
      </c>
      <c r="G65" s="11">
        <v>0</v>
      </c>
      <c r="H65" s="11">
        <v>100000</v>
      </c>
      <c r="I65" s="11">
        <v>100000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186</v>
      </c>
      <c r="B66" s="10" t="s">
        <v>187</v>
      </c>
      <c r="C66" s="10" t="s">
        <v>188</v>
      </c>
      <c r="D66" s="11">
        <f>D67</f>
        <v>83400</v>
      </c>
      <c r="E66" s="11">
        <f>E67</f>
        <v>48400</v>
      </c>
      <c r="F66" s="11">
        <f>G66+H66</f>
        <v>49414</v>
      </c>
      <c r="G66" s="11">
        <f>G67</f>
        <v>0</v>
      </c>
      <c r="H66" s="11">
        <f>H67</f>
        <v>49414</v>
      </c>
      <c r="I66" s="11">
        <f>I67</f>
        <v>49414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189</v>
      </c>
      <c r="B67" s="10" t="s">
        <v>190</v>
      </c>
      <c r="C67" s="10" t="s">
        <v>191</v>
      </c>
      <c r="D67" s="11">
        <f>D68+D70</f>
        <v>83400</v>
      </c>
      <c r="E67" s="11">
        <f>E68+E70</f>
        <v>48400</v>
      </c>
      <c r="F67" s="11">
        <f>G67+H67</f>
        <v>49414</v>
      </c>
      <c r="G67" s="11">
        <f>G68+G70</f>
        <v>0</v>
      </c>
      <c r="H67" s="11">
        <f>H68+H70</f>
        <v>49414</v>
      </c>
      <c r="I67" s="11">
        <f>I68+I70</f>
        <v>49414</v>
      </c>
      <c r="J67" s="11">
        <f>J68+J70</f>
        <v>0</v>
      </c>
      <c r="K67" s="11">
        <f>F67-I67-J67</f>
        <v>0</v>
      </c>
    </row>
    <row r="68" spans="1:12" s="6" customFormat="1" ht="75" x14ac:dyDescent="0.25">
      <c r="A68" s="10" t="s">
        <v>192</v>
      </c>
      <c r="B68" s="10" t="s">
        <v>193</v>
      </c>
      <c r="C68" s="10" t="s">
        <v>194</v>
      </c>
      <c r="D68" s="11">
        <f>+D69</f>
        <v>35000</v>
      </c>
      <c r="E68" s="11">
        <f>+E69</f>
        <v>0</v>
      </c>
      <c r="F68" s="11">
        <f>G68+H68</f>
        <v>1040</v>
      </c>
      <c r="G68" s="11">
        <f>+G69</f>
        <v>0</v>
      </c>
      <c r="H68" s="11">
        <f>+H69</f>
        <v>1040</v>
      </c>
      <c r="I68" s="11">
        <f>+I69</f>
        <v>1040</v>
      </c>
      <c r="J68" s="11">
        <f>+J69</f>
        <v>0</v>
      </c>
      <c r="K68" s="11">
        <f>F68-I68-J68</f>
        <v>0</v>
      </c>
    </row>
    <row r="69" spans="1:12" s="6" customFormat="1" ht="33" x14ac:dyDescent="0.25">
      <c r="A69" s="10" t="s">
        <v>195</v>
      </c>
      <c r="B69" s="10" t="s">
        <v>196</v>
      </c>
      <c r="C69" s="10" t="s">
        <v>197</v>
      </c>
      <c r="D69" s="11">
        <v>35000</v>
      </c>
      <c r="E69" s="11">
        <v>0</v>
      </c>
      <c r="F69" s="11">
        <f>G69+H69</f>
        <v>1040</v>
      </c>
      <c r="G69" s="11">
        <v>0</v>
      </c>
      <c r="H69" s="11">
        <v>1040</v>
      </c>
      <c r="I69" s="11">
        <v>1040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198</v>
      </c>
      <c r="B70" s="10" t="s">
        <v>199</v>
      </c>
      <c r="C70" s="10" t="s">
        <v>200</v>
      </c>
      <c r="D70" s="11">
        <f>+D71</f>
        <v>48400</v>
      </c>
      <c r="E70" s="11">
        <f>+E71</f>
        <v>48400</v>
      </c>
      <c r="F70" s="11">
        <f>G70+H70</f>
        <v>48374</v>
      </c>
      <c r="G70" s="11">
        <f>+G71</f>
        <v>0</v>
      </c>
      <c r="H70" s="11">
        <f>+H71</f>
        <v>48374</v>
      </c>
      <c r="I70" s="11">
        <f>+I71</f>
        <v>48374</v>
      </c>
      <c r="J70" s="11">
        <f>+J71</f>
        <v>0</v>
      </c>
      <c r="K70" s="11">
        <f>F70-I70-J70</f>
        <v>0</v>
      </c>
    </row>
    <row r="71" spans="1:12" s="6" customFormat="1" ht="43.5" x14ac:dyDescent="0.25">
      <c r="A71" s="10" t="s">
        <v>201</v>
      </c>
      <c r="B71" s="10" t="s">
        <v>202</v>
      </c>
      <c r="C71" s="10" t="s">
        <v>203</v>
      </c>
      <c r="D71" s="11">
        <v>48400</v>
      </c>
      <c r="E71" s="11">
        <v>48400</v>
      </c>
      <c r="F71" s="11">
        <f>G71+H71</f>
        <v>48374</v>
      </c>
      <c r="G71" s="11">
        <v>0</v>
      </c>
      <c r="H71" s="11">
        <v>48374</v>
      </c>
      <c r="I71" s="11">
        <v>48374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204</v>
      </c>
      <c r="B73" s="13"/>
      <c r="C73" s="13"/>
      <c r="D73" s="13"/>
      <c r="E73" s="13" t="s">
        <v>206</v>
      </c>
      <c r="F73" s="13"/>
      <c r="G73" s="13"/>
      <c r="H73" s="13"/>
      <c r="I73" s="13" t="s">
        <v>207</v>
      </c>
      <c r="J73" s="13"/>
      <c r="K73" s="13"/>
      <c r="L73" s="13"/>
    </row>
    <row r="74" spans="1:12" x14ac:dyDescent="0.25">
      <c r="A74" s="3" t="s">
        <v>205</v>
      </c>
      <c r="B74" s="3"/>
      <c r="C74" s="3"/>
      <c r="D74" s="3"/>
      <c r="E74" s="3"/>
      <c r="F74" s="3"/>
      <c r="G74" s="3"/>
      <c r="H74" s="3"/>
      <c r="I74" s="3" t="s">
        <v>208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4">
    <mergeCell ref="A73:D73"/>
    <mergeCell ref="A74:D74"/>
    <mergeCell ref="E73:H73"/>
    <mergeCell ref="E74:H74"/>
    <mergeCell ref="I73:L73"/>
    <mergeCell ref="I74:L74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2017-11-12T10:35:27Z</dcterms:created>
  <dcterms:modified xsi:type="dcterms:W3CDTF">2017-11-12T10:35:30Z</dcterms:modified>
</cp:coreProperties>
</file>